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200" i="6"/>
  <c r="J201" s="1"/>
  <c r="H200"/>
  <c r="G200"/>
  <c r="J198"/>
  <c r="H198"/>
  <c r="G198"/>
  <c r="J195"/>
  <c r="I195"/>
  <c r="I198" s="1"/>
  <c r="I200" s="1"/>
  <c r="G195"/>
  <c r="H192"/>
  <c r="H195" s="1"/>
  <c r="J191"/>
  <c r="G191"/>
  <c r="H190"/>
  <c r="H191" s="1"/>
  <c r="J189"/>
  <c r="G189"/>
  <c r="H188"/>
  <c r="H189" s="1"/>
  <c r="H187"/>
  <c r="J186"/>
  <c r="G186"/>
  <c r="H185"/>
  <c r="H186" s="1"/>
  <c r="J184"/>
  <c r="G184"/>
  <c r="H183"/>
  <c r="H182"/>
  <c r="H184" s="1"/>
  <c r="J181"/>
  <c r="G181"/>
  <c r="H180"/>
  <c r="H181" s="1"/>
  <c r="K179"/>
  <c r="K201" s="1"/>
  <c r="J179"/>
  <c r="I179"/>
  <c r="G179"/>
  <c r="H178"/>
  <c r="H177"/>
  <c r="H176"/>
  <c r="H175"/>
  <c r="H179" s="1"/>
  <c r="J174"/>
  <c r="G174"/>
  <c r="H173"/>
  <c r="H174" s="1"/>
  <c r="K172"/>
  <c r="J172"/>
  <c r="I172"/>
  <c r="I174" s="1"/>
  <c r="G172"/>
  <c r="H171"/>
  <c r="H170"/>
  <c r="H169"/>
  <c r="H168"/>
  <c r="H167"/>
  <c r="H166"/>
  <c r="H165"/>
  <c r="H164"/>
  <c r="H163"/>
  <c r="H172" s="1"/>
  <c r="J162"/>
  <c r="G162"/>
  <c r="H161"/>
  <c r="H162" s="1"/>
  <c r="K160"/>
  <c r="J160"/>
  <c r="G160"/>
  <c r="H159"/>
  <c r="H158"/>
  <c r="H157"/>
  <c r="H160" s="1"/>
  <c r="K156"/>
  <c r="J156"/>
  <c r="I156"/>
  <c r="I160" s="1"/>
  <c r="I162" s="1"/>
  <c r="G156"/>
  <c r="G201" s="1"/>
  <c r="H155"/>
  <c r="H156" s="1"/>
  <c r="H201" s="1"/>
  <c r="H154"/>
  <c r="J148"/>
  <c r="I148"/>
  <c r="H148"/>
  <c r="G148"/>
  <c r="K146"/>
  <c r="K149" s="1"/>
  <c r="J146"/>
  <c r="J149" s="1"/>
  <c r="E10" s="1"/>
  <c r="H146"/>
  <c r="H149" s="1"/>
  <c r="F10" s="1"/>
  <c r="G146"/>
  <c r="G149" s="1"/>
  <c r="D10" s="1"/>
  <c r="K138"/>
  <c r="J137"/>
  <c r="G137"/>
  <c r="H136"/>
  <c r="H137" s="1"/>
  <c r="H135"/>
  <c r="J134"/>
  <c r="G134"/>
  <c r="H133"/>
  <c r="H134" s="1"/>
  <c r="K132"/>
  <c r="J132"/>
  <c r="J138" s="1"/>
  <c r="E9" s="1"/>
  <c r="I132"/>
  <c r="G132"/>
  <c r="G138" s="1"/>
  <c r="D9" s="1"/>
  <c r="H131"/>
  <c r="H132" s="1"/>
  <c r="H138" s="1"/>
  <c r="F9" s="1"/>
  <c r="J125"/>
  <c r="G125"/>
  <c r="H124"/>
  <c r="H125" s="1"/>
  <c r="J123"/>
  <c r="J126" s="1"/>
  <c r="E8" s="1"/>
  <c r="G123"/>
  <c r="H122"/>
  <c r="H123" s="1"/>
  <c r="J121"/>
  <c r="G121"/>
  <c r="H120"/>
  <c r="H119"/>
  <c r="H121" s="1"/>
  <c r="K118"/>
  <c r="K126" s="1"/>
  <c r="J118"/>
  <c r="G118"/>
  <c r="H117"/>
  <c r="H118" s="1"/>
  <c r="H116"/>
  <c r="K115"/>
  <c r="J115"/>
  <c r="H115"/>
  <c r="G115"/>
  <c r="K113"/>
  <c r="J113"/>
  <c r="G113"/>
  <c r="H112"/>
  <c r="H113" s="1"/>
  <c r="H111"/>
  <c r="K110"/>
  <c r="J110"/>
  <c r="I110"/>
  <c r="I113" s="1"/>
  <c r="G110"/>
  <c r="G126" s="1"/>
  <c r="D8" s="1"/>
  <c r="H109"/>
  <c r="H108"/>
  <c r="H107"/>
  <c r="H110" s="1"/>
  <c r="J99"/>
  <c r="J100" s="1"/>
  <c r="E7" s="1"/>
  <c r="I99"/>
  <c r="G99"/>
  <c r="H98"/>
  <c r="H97"/>
  <c r="H96"/>
  <c r="H95"/>
  <c r="H94"/>
  <c r="H99" s="1"/>
  <c r="J93"/>
  <c r="G93"/>
  <c r="H92"/>
  <c r="H93" s="1"/>
  <c r="J91"/>
  <c r="I91"/>
  <c r="G91"/>
  <c r="G100" s="1"/>
  <c r="D7" s="1"/>
  <c r="H90"/>
  <c r="H89"/>
  <c r="H88"/>
  <c r="H87"/>
  <c r="H91" s="1"/>
  <c r="J86"/>
  <c r="I86"/>
  <c r="I93" s="1"/>
  <c r="G86"/>
  <c r="H85"/>
  <c r="H84"/>
  <c r="H83"/>
  <c r="H82"/>
  <c r="H80"/>
  <c r="H79"/>
  <c r="H78"/>
  <c r="H86" s="1"/>
  <c r="H77"/>
  <c r="J76"/>
  <c r="I76"/>
  <c r="G76"/>
  <c r="H75"/>
  <c r="H74"/>
  <c r="H76" s="1"/>
  <c r="J73"/>
  <c r="H73"/>
  <c r="G73"/>
  <c r="K71"/>
  <c r="J71"/>
  <c r="G71"/>
  <c r="H70"/>
  <c r="H68"/>
  <c r="H67"/>
  <c r="H71" s="1"/>
  <c r="J66"/>
  <c r="H66"/>
  <c r="G66"/>
  <c r="K63"/>
  <c r="K100" s="1"/>
  <c r="J63"/>
  <c r="I63"/>
  <c r="I71" s="1"/>
  <c r="I73" s="1"/>
  <c r="G63"/>
  <c r="H58"/>
  <c r="H63" s="1"/>
  <c r="J57"/>
  <c r="I57"/>
  <c r="G57"/>
  <c r="H56"/>
  <c r="H57" s="1"/>
  <c r="K55"/>
  <c r="J55"/>
  <c r="H55"/>
  <c r="G55"/>
  <c r="I54"/>
  <c r="I53"/>
  <c r="I55" s="1"/>
  <c r="K46"/>
  <c r="J46"/>
  <c r="G46"/>
  <c r="H45"/>
  <c r="I45" s="1"/>
  <c r="H44"/>
  <c r="I44" s="1"/>
  <c r="H42"/>
  <c r="I42" s="1"/>
  <c r="H41"/>
  <c r="I41" s="1"/>
  <c r="H40"/>
  <c r="H46" s="1"/>
  <c r="K39"/>
  <c r="J39"/>
  <c r="I39"/>
  <c r="G39"/>
  <c r="H38"/>
  <c r="H35"/>
  <c r="H39" s="1"/>
  <c r="J34"/>
  <c r="I34"/>
  <c r="G34"/>
  <c r="H33"/>
  <c r="H32"/>
  <c r="H30"/>
  <c r="H29"/>
  <c r="H34" s="1"/>
  <c r="J28"/>
  <c r="I28"/>
  <c r="H28"/>
  <c r="G28"/>
  <c r="K25"/>
  <c r="J25"/>
  <c r="I25"/>
  <c r="H25"/>
  <c r="G25"/>
  <c r="J39" i="5"/>
  <c r="G39"/>
  <c r="H38"/>
  <c r="H37"/>
  <c r="H39" s="1"/>
  <c r="J36"/>
  <c r="G36"/>
  <c r="H35"/>
  <c r="H36" s="1"/>
  <c r="H34"/>
  <c r="J33"/>
  <c r="G33"/>
  <c r="H32"/>
  <c r="H31"/>
  <c r="H33" s="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16"/>
  <c r="H20" s="1"/>
  <c r="H21" s="1"/>
  <c r="G9"/>
  <c r="F11" i="4"/>
  <c r="D11"/>
  <c r="E11"/>
  <c r="E8"/>
  <c r="F11" i="6" l="1"/>
  <c r="J202"/>
  <c r="J204" s="1"/>
  <c r="E11"/>
  <c r="E12"/>
  <c r="E13" s="1"/>
  <c r="G202"/>
  <c r="G204" s="1"/>
  <c r="D11"/>
  <c r="H100"/>
  <c r="F7" s="1"/>
  <c r="I46"/>
  <c r="I100" s="1"/>
  <c r="G7" s="1"/>
  <c r="G12" s="1"/>
  <c r="D12"/>
  <c r="H126"/>
  <c r="F8" s="1"/>
  <c r="K204"/>
  <c r="K76"/>
  <c r="K86" s="1"/>
  <c r="I115"/>
  <c r="I118" s="1"/>
  <c r="I181"/>
  <c r="I134"/>
  <c r="I137" s="1"/>
  <c r="H41" i="5"/>
  <c r="F4"/>
  <c r="F9" s="1"/>
  <c r="G41"/>
  <c r="D4"/>
  <c r="D9" s="1"/>
  <c r="E4"/>
  <c r="E9" s="1"/>
  <c r="J41"/>
  <c r="J44" i="4"/>
  <c r="J45" s="1"/>
  <c r="I44"/>
  <c r="G44"/>
  <c r="G45" s="1"/>
  <c r="H44"/>
  <c r="H45" s="1"/>
  <c r="J35"/>
  <c r="J36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I123" i="6" l="1"/>
  <c r="I125" s="1"/>
  <c r="I121"/>
  <c r="F12"/>
  <c r="F13" s="1"/>
  <c r="H202"/>
  <c r="I186"/>
  <c r="I189" s="1"/>
  <c r="I191" s="1"/>
  <c r="I184"/>
  <c r="J25" i="4"/>
  <c r="J46" s="1"/>
  <c r="I25"/>
  <c r="G7" s="1"/>
  <c r="G12" s="1"/>
  <c r="H24"/>
  <c r="H25" s="1"/>
  <c r="E7"/>
  <c r="E12" s="1"/>
  <c r="D7"/>
  <c r="D12" s="1"/>
  <c r="G46"/>
  <c r="H204" i="6" l="1"/>
  <c r="H203"/>
  <c r="H46" i="4"/>
  <c r="F7"/>
  <c r="F12" s="1"/>
</calcChain>
</file>

<file path=xl/sharedStrings.xml><?xml version="1.0" encoding="utf-8"?>
<sst xmlns="http://schemas.openxmlformats.org/spreadsheetml/2006/main" count="518" uniqueCount="158">
  <si>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</si>
  <si>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</si>
  <si>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</si>
  <si>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</si>
  <si>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</si>
  <si>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</si>
  <si>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</si>
  <si>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</si>
  <si>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</si>
  <si>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</si>
  <si>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</si>
  <si>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</si>
  <si>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</si>
  <si>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</si>
  <si>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</si>
  <si>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</si>
  <si>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</si>
  <si>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</si>
  <si>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</si>
  <si>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</si>
  <si>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</si>
  <si>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</si>
  <si>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</si>
  <si>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</si>
  <si>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</si>
  <si>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</si>
  <si>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</si>
  <si>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</si>
  <si>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</si>
  <si>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</si>
  <si>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</si>
  <si>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</si>
  <si>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</si>
  <si>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</si>
  <si>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</si>
  <si>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</si>
  <si>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</si>
  <si>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</si>
  <si>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</si>
  <si>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</si>
  <si>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</si>
  <si>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</si>
  <si>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</si>
  <si>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</si>
  <si>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</si>
  <si>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</si>
  <si>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</si>
  <si>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</si>
  <si>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</si>
  <si>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</si>
  <si>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</si>
  <si>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</si>
  <si>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</si>
  <si>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</si>
  <si>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</si>
  <si>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</si>
  <si>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</si>
  <si>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</si>
  <si>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</si>
  <si>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</si>
  <si>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</si>
  <si>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</si>
  <si>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</si>
  <si>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</si>
  <si>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</si>
  <si>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</si>
  <si>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</si>
  <si>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</si>
  <si>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</si>
  <si>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</si>
  <si>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</si>
  <si>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</si>
  <si>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</si>
  <si>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</si>
  <si>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</si>
  <si>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</si>
  <si>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</si>
  <si>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</si>
  <si>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</si>
  <si>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</si>
  <si>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</si>
  <si>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</si>
  <si>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</si>
  <si>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</si>
  <si>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</si>
  <si>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</si>
  <si>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</si>
  <si>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</si>
  <si>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</si>
  <si>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</si>
  <si>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гр8</t>
  </si>
  <si>
    <t>65. «Семицветик» (б.у.)</t>
  </si>
  <si>
    <t>66. «Семицветик» (у.у.)</t>
  </si>
  <si>
    <t xml:space="preserve">гр7 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</si>
  <si>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</si>
  <si>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</si>
  <si>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</si>
  <si>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</si>
  <si>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</si>
  <si>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</si>
  <si>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</si>
  <si>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</si>
  <si>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</si>
  <si>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</si>
  <si>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</si>
  <si>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</si>
  <si>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</si>
  <si>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</si>
  <si>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</si>
  <si>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</si>
  <si>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</si>
  <si>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 xml:space="preserve">35. «Английский для малышей </t>
  </si>
  <si>
    <t>Разумовская Ольга Леонидовна</t>
  </si>
  <si>
    <t>36. «Английский для младших школьников»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</si>
  <si>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</si>
  <si>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</si>
  <si>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</si>
  <si>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</si>
  <si>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</si>
  <si>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</si>
  <si>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</si>
  <si>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</si>
  <si>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</si>
  <si>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</si>
  <si>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</si>
  <si>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</si>
  <si>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</si>
  <si>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</si>
  <si>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</si>
  <si>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</si>
  <si>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</si>
  <si>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</si>
  <si>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</si>
  <si>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</si>
  <si>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</si>
  <si>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</si>
  <si>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</si>
  <si>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</si>
  <si>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</si>
  <si>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</si>
  <si>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</si>
  <si>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</si>
  <si>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</si>
  <si>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</si>
  <si>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</si>
  <si>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</si>
  <si>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</si>
  <si>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</si>
  <si>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</si>
  <si>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</si>
  <si>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</si>
  <si>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</si>
  <si>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</si>
  <si>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</si>
  <si>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</si>
  <si>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</si>
  <si>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</si>
  <si>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на 29.09.2021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</si>
</sst>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11" fillId="0" borderId="8" xfId="1" applyNumberFormat="1" applyFont="1" applyFill="1" applyBorder="1" applyAlignment="1" applyProtection="1">
      <alignment vertical="center" wrapText="1" readingOrder="1"/>
      <protection locked="0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11" fillId="0" borderId="9" xfId="1" applyNumberFormat="1" applyFont="1" applyFill="1" applyBorder="1" applyAlignment="1" applyProtection="1">
      <alignment vertical="center" wrapText="1" readingOrder="1"/>
      <protection locked="0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11" fillId="0" borderId="10" xfId="1" applyNumberFormat="1" applyFont="1" applyFill="1" applyBorder="1" applyAlignment="1" applyProtection="1">
      <alignment vertical="center" wrapText="1" readingOrder="1"/>
      <protection locked="0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11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top" readingOrder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4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5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5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7" fillId="7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4" borderId="1" xfId="1" applyNumberFormat="1" applyFont="1" applyFill="1" applyBorder="1" applyAlignment="1" applyProtection="1">
      <alignment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right" vertical="center"/>
    </xf>
    <xf numFmtId="1" fontId="7" fillId="2" borderId="22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3" xfId="1" applyFont="1" applyFill="1" applyBorder="1" applyAlignment="1">
      <alignment horizontal="righ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5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Font="1" applyFill="1" applyBorder="1" applyAlignment="1">
      <alignment horizontal="lef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2" xfId="1" applyFont="1" applyFill="1" applyBorder="1" applyAlignment="1">
      <alignment horizontal="left" vertical="top" wrapText="1" readingOrder="1"/>
    </xf>
    <xf numFmtId="0" fontId="3" fillId="0" borderId="13" xfId="1" applyFont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left" vertical="top" wrapText="1" readingOrder="1"/>
    </xf>
    <xf numFmtId="0" fontId="6" fillId="6" borderId="13" xfId="1" applyFont="1" applyFill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6" fillId="0" borderId="4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2" xfId="1" applyNumberFormat="1" applyFont="1" applyFill="1" applyBorder="1" applyAlignment="1" applyProtection="1">
      <alignment vertical="top" wrapText="1" readingOrder="1"/>
      <protection locked="0"/>
    </xf>
    <xf numFmtId="0" fontId="6" fillId="6" borderId="4" xfId="1" applyNumberFormat="1" applyFont="1" applyFill="1" applyBorder="1" applyAlignment="1" applyProtection="1">
      <alignment vertical="top" wrapText="1" readingOrder="1"/>
      <protection locked="0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7" fillId="7" borderId="2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>
      <alignment horizontal="right" vertical="center"/>
    </xf>
    <xf numFmtId="0" fontId="7" fillId="2" borderId="20" xfId="1" applyFont="1" applyFill="1" applyBorder="1" applyAlignment="1">
      <alignment horizontal="right" vertical="center"/>
    </xf>
    <xf numFmtId="0" fontId="7" fillId="2" borderId="2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4"/>
  <sheetViews>
    <sheetView tabSelected="1" showWhiteSpace="0" topLeftCell="A35" zoomScalePageLayoutView="70" workbookViewId="0">
      <selection activeCell="E5" sqref="E5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46" t="s">
        <v>61</v>
      </c>
      <c r="D4" s="446"/>
      <c r="E4" s="446"/>
      <c r="F4" s="446"/>
      <c r="G4" s="446"/>
    </row>
    <row r="5" spans="1:11">
      <c r="A5" s="1"/>
      <c r="B5" s="1"/>
      <c r="E5" s="2" t="s">
        <v>157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G100</f>
        <v>65</v>
      </c>
      <c r="E7" s="7">
        <f>J100</f>
        <v>876</v>
      </c>
      <c r="F7" s="7">
        <f>H100</f>
        <v>177</v>
      </c>
      <c r="G7" s="7">
        <f>I100</f>
        <v>80</v>
      </c>
      <c r="I7" s="1"/>
    </row>
    <row r="8" spans="1:11" ht="31.5">
      <c r="A8" s="1"/>
      <c r="B8" s="1"/>
      <c r="C8" s="6" t="s">
        <v>7</v>
      </c>
      <c r="D8" s="7">
        <f>G126</f>
        <v>12</v>
      </c>
      <c r="E8" s="7">
        <f>J126</f>
        <v>175</v>
      </c>
      <c r="F8" s="7">
        <f>H126</f>
        <v>29</v>
      </c>
      <c r="G8" s="8">
        <v>0</v>
      </c>
      <c r="I8" s="1"/>
    </row>
    <row r="9" spans="1:11" ht="22.15" customHeight="1">
      <c r="C9" s="6" t="s">
        <v>8</v>
      </c>
      <c r="D9" s="7">
        <f>G138</f>
        <v>4</v>
      </c>
      <c r="E9" s="7">
        <f>J138</f>
        <v>60</v>
      </c>
      <c r="F9" s="7">
        <f>H138</f>
        <v>10</v>
      </c>
      <c r="G9" s="8">
        <v>0</v>
      </c>
    </row>
    <row r="10" spans="1:11" ht="15.75">
      <c r="C10" s="6" t="s">
        <v>9</v>
      </c>
      <c r="D10" s="7">
        <f>G149</f>
        <v>4</v>
      </c>
      <c r="E10" s="7">
        <f>J149</f>
        <v>63</v>
      </c>
      <c r="F10" s="7">
        <f>H149</f>
        <v>6</v>
      </c>
      <c r="G10" s="8">
        <v>0</v>
      </c>
    </row>
    <row r="11" spans="1:11" ht="31.5">
      <c r="C11" s="6" t="s">
        <v>10</v>
      </c>
      <c r="D11" s="7">
        <f>G201</f>
        <v>31</v>
      </c>
      <c r="E11" s="7">
        <f>J201</f>
        <v>473</v>
      </c>
      <c r="F11" s="7">
        <f>H201</f>
        <v>104</v>
      </c>
      <c r="G11" s="8">
        <v>0</v>
      </c>
    </row>
    <row r="12" spans="1:11" ht="31.5" customHeight="1">
      <c r="C12" s="5" t="s">
        <v>11</v>
      </c>
      <c r="D12" s="9">
        <f>SUM(D7:D11)</f>
        <v>116</v>
      </c>
      <c r="E12" s="9">
        <f>SUM(E7:E11)</f>
        <v>1647</v>
      </c>
      <c r="F12" s="9">
        <f>SUM(F7:F11)</f>
        <v>326</v>
      </c>
      <c r="G12" s="5">
        <f>SUM(G7:G11)</f>
        <v>80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-45</v>
      </c>
      <c r="F13" s="158">
        <f>F14-F12</f>
        <v>7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47" t="s">
        <v>12</v>
      </c>
      <c r="B16" s="447" t="s">
        <v>13</v>
      </c>
      <c r="C16" s="447" t="s">
        <v>14</v>
      </c>
      <c r="D16" s="447" t="s">
        <v>15</v>
      </c>
      <c r="E16" s="447" t="s">
        <v>16</v>
      </c>
      <c r="F16" s="447" t="s">
        <v>17</v>
      </c>
      <c r="G16" s="447" t="s">
        <v>18</v>
      </c>
      <c r="H16" s="15" t="s">
        <v>19</v>
      </c>
      <c r="I16" s="447" t="s">
        <v>20</v>
      </c>
      <c r="J16" s="16" t="s">
        <v>21</v>
      </c>
      <c r="K16" s="159" t="s">
        <v>63</v>
      </c>
    </row>
    <row r="17" spans="1:14" ht="12" customHeight="1">
      <c r="A17" s="448"/>
      <c r="B17" s="448"/>
      <c r="C17" s="448"/>
      <c r="D17" s="448"/>
      <c r="E17" s="448"/>
      <c r="F17" s="448"/>
      <c r="G17" s="448"/>
      <c r="H17" s="17" t="s">
        <v>22</v>
      </c>
      <c r="I17" s="448"/>
      <c r="J17" s="17" t="s">
        <v>22</v>
      </c>
      <c r="K17" s="160"/>
      <c r="M17" s="161"/>
      <c r="N17" s="161"/>
    </row>
    <row r="18" spans="1:14">
      <c r="A18" s="463" t="s">
        <v>23</v>
      </c>
      <c r="B18" s="464"/>
      <c r="C18" s="464"/>
      <c r="D18" s="464"/>
      <c r="E18" s="464"/>
      <c r="F18" s="464"/>
      <c r="G18" s="464"/>
      <c r="H18" s="464"/>
      <c r="I18" s="464"/>
      <c r="J18" s="465"/>
      <c r="M18" s="161"/>
      <c r="N18" s="161"/>
    </row>
    <row r="19" spans="1:14" ht="13.15" customHeight="1">
      <c r="A19" s="466" t="s">
        <v>64</v>
      </c>
      <c r="B19" s="468">
        <v>1</v>
      </c>
      <c r="C19" s="468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6">
        <v>1</v>
      </c>
      <c r="J19" s="167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67"/>
      <c r="B20" s="469"/>
      <c r="C20" s="469"/>
      <c r="D20" s="168">
        <v>1</v>
      </c>
      <c r="E20" s="168">
        <v>36</v>
      </c>
      <c r="F20" s="169">
        <v>1</v>
      </c>
      <c r="G20" s="170">
        <v>1</v>
      </c>
      <c r="H20" s="171">
        <v>1</v>
      </c>
      <c r="I20" s="172">
        <v>1</v>
      </c>
      <c r="J20" s="173">
        <v>14</v>
      </c>
      <c r="K20" s="2">
        <v>1</v>
      </c>
      <c r="L20" s="2" t="s">
        <v>30</v>
      </c>
      <c r="M20" s="174"/>
      <c r="N20" s="174"/>
    </row>
    <row r="21" spans="1:14" ht="13.15" customHeight="1">
      <c r="A21" s="467"/>
      <c r="B21" s="469"/>
      <c r="C21" s="469"/>
      <c r="D21" s="168">
        <v>1</v>
      </c>
      <c r="E21" s="168">
        <v>36</v>
      </c>
      <c r="F21" s="169">
        <v>1</v>
      </c>
      <c r="G21" s="170">
        <v>1</v>
      </c>
      <c r="H21" s="171">
        <v>1</v>
      </c>
      <c r="I21" s="172">
        <v>1</v>
      </c>
      <c r="J21" s="173">
        <v>14</v>
      </c>
      <c r="K21" s="2">
        <v>1</v>
      </c>
      <c r="L21" s="2" t="s">
        <v>31</v>
      </c>
      <c r="M21" s="174"/>
      <c r="N21" s="174"/>
    </row>
    <row r="22" spans="1:14" ht="13.15" customHeight="1">
      <c r="A22" s="467"/>
      <c r="B22" s="469"/>
      <c r="C22" s="469"/>
      <c r="D22" s="168">
        <v>1</v>
      </c>
      <c r="E22" s="168">
        <v>36</v>
      </c>
      <c r="F22" s="169">
        <v>1</v>
      </c>
      <c r="G22" s="170">
        <v>1</v>
      </c>
      <c r="H22" s="171">
        <v>1</v>
      </c>
      <c r="I22" s="172">
        <v>1</v>
      </c>
      <c r="J22" s="173">
        <v>15</v>
      </c>
      <c r="K22" s="2">
        <v>1</v>
      </c>
      <c r="L22" s="2" t="s">
        <v>43</v>
      </c>
      <c r="M22" s="174"/>
      <c r="N22" s="174"/>
    </row>
    <row r="23" spans="1:14" ht="13.15" customHeight="1">
      <c r="A23" s="467"/>
      <c r="B23" s="469"/>
      <c r="C23" s="469"/>
      <c r="D23" s="168">
        <v>1</v>
      </c>
      <c r="E23" s="168">
        <v>36</v>
      </c>
      <c r="F23" s="169">
        <v>1</v>
      </c>
      <c r="G23" s="170">
        <v>1</v>
      </c>
      <c r="H23" s="171">
        <v>1</v>
      </c>
      <c r="I23" s="172">
        <v>1</v>
      </c>
      <c r="J23" s="173">
        <v>10</v>
      </c>
      <c r="K23" s="2">
        <v>1</v>
      </c>
      <c r="L23" s="2" t="s">
        <v>52</v>
      </c>
      <c r="M23" s="174"/>
      <c r="N23" s="174"/>
    </row>
    <row r="24" spans="1:14" ht="13.15" customHeight="1">
      <c r="A24" s="467"/>
      <c r="B24" s="469"/>
      <c r="C24" s="469"/>
      <c r="D24" s="175">
        <v>1</v>
      </c>
      <c r="E24" s="175">
        <v>36</v>
      </c>
      <c r="F24" s="176">
        <v>1</v>
      </c>
      <c r="G24" s="177">
        <v>1</v>
      </c>
      <c r="H24" s="178">
        <v>1</v>
      </c>
      <c r="I24" s="179">
        <v>1</v>
      </c>
      <c r="J24" s="180">
        <v>14</v>
      </c>
      <c r="K24" s="2">
        <v>2</v>
      </c>
      <c r="L24" s="2" t="s">
        <v>53</v>
      </c>
      <c r="M24" s="174"/>
      <c r="N24" s="174"/>
    </row>
    <row r="25" spans="1:14">
      <c r="A25" s="181"/>
      <c r="B25" s="26"/>
      <c r="C25" s="27"/>
      <c r="D25" s="28"/>
      <c r="E25" s="29"/>
      <c r="F25" s="30" t="s">
        <v>26</v>
      </c>
      <c r="G25" s="182">
        <f>SUM(G19:G24)</f>
        <v>6</v>
      </c>
      <c r="H25" s="32">
        <f>SUM(H19:H24)</f>
        <v>6</v>
      </c>
      <c r="I25" s="183">
        <f>SUM(I19:I24)</f>
        <v>6</v>
      </c>
      <c r="J25" s="34">
        <f>SUM(J19:J24)</f>
        <v>82</v>
      </c>
      <c r="K25" s="184">
        <f>SUM(K19:K24)</f>
        <v>7</v>
      </c>
      <c r="M25" s="161"/>
      <c r="N25" s="161"/>
    </row>
    <row r="26" spans="1:14">
      <c r="A26" s="470" t="s">
        <v>66</v>
      </c>
      <c r="B26" s="471">
        <v>3</v>
      </c>
      <c r="C26" s="468" t="s">
        <v>65</v>
      </c>
      <c r="D26" s="185" t="s">
        <v>67</v>
      </c>
      <c r="E26" s="185" t="s">
        <v>68</v>
      </c>
      <c r="F26" s="36">
        <v>4</v>
      </c>
      <c r="G26" s="37">
        <v>1</v>
      </c>
      <c r="H26" s="165">
        <v>4</v>
      </c>
      <c r="I26" s="186">
        <v>4</v>
      </c>
      <c r="J26" s="36">
        <v>15</v>
      </c>
      <c r="L26" s="2" t="s">
        <v>29</v>
      </c>
      <c r="M26" s="161"/>
      <c r="N26" s="161"/>
    </row>
    <row r="27" spans="1:14">
      <c r="A27" s="470"/>
      <c r="B27" s="472"/>
      <c r="C27" s="473"/>
      <c r="D27" s="187">
        <v>3</v>
      </c>
      <c r="E27" s="187">
        <v>144</v>
      </c>
      <c r="F27" s="187">
        <v>4</v>
      </c>
      <c r="G27" s="188">
        <v>1</v>
      </c>
      <c r="H27" s="178">
        <v>4</v>
      </c>
      <c r="I27" s="189">
        <v>4</v>
      </c>
      <c r="J27" s="187">
        <v>15</v>
      </c>
      <c r="L27" s="2" t="s">
        <v>30</v>
      </c>
      <c r="M27" s="161"/>
      <c r="N27" s="161"/>
    </row>
    <row r="28" spans="1:14">
      <c r="A28" s="181"/>
      <c r="B28" s="47"/>
      <c r="C28" s="47"/>
      <c r="D28" s="190"/>
      <c r="E28" s="191"/>
      <c r="F28" s="192" t="s">
        <v>26</v>
      </c>
      <c r="G28" s="193">
        <f>SUM(G26:G27)</f>
        <v>2</v>
      </c>
      <c r="H28" s="193">
        <f>SUM(H26:H27)</f>
        <v>8</v>
      </c>
      <c r="I28" s="194">
        <f>SUM(I26:I27)</f>
        <v>8</v>
      </c>
      <c r="J28" s="34">
        <f>SUM(J26:J27)</f>
        <v>30</v>
      </c>
      <c r="K28" s="195"/>
      <c r="L28" s="14"/>
      <c r="M28" s="174"/>
      <c r="N28" s="161"/>
    </row>
    <row r="29" spans="1:14">
      <c r="A29" s="449" t="s">
        <v>69</v>
      </c>
      <c r="B29" s="452">
        <v>4</v>
      </c>
      <c r="C29" s="455" t="s">
        <v>25</v>
      </c>
      <c r="D29" s="35">
        <v>2</v>
      </c>
      <c r="E29" s="35">
        <v>144</v>
      </c>
      <c r="F29" s="196">
        <v>4</v>
      </c>
      <c r="G29" s="197">
        <v>1</v>
      </c>
      <c r="H29" s="198">
        <f>F29*G29</f>
        <v>4</v>
      </c>
      <c r="I29" s="196">
        <v>4</v>
      </c>
      <c r="J29" s="36">
        <v>14</v>
      </c>
      <c r="L29" s="2" t="s">
        <v>29</v>
      </c>
      <c r="M29" s="174"/>
      <c r="N29" s="161"/>
    </row>
    <row r="30" spans="1:14">
      <c r="A30" s="450"/>
      <c r="B30" s="453"/>
      <c r="C30" s="456"/>
      <c r="D30" s="39">
        <v>2</v>
      </c>
      <c r="E30" s="39">
        <v>144</v>
      </c>
      <c r="F30" s="199">
        <v>4</v>
      </c>
      <c r="G30" s="200">
        <v>1</v>
      </c>
      <c r="H30" s="201">
        <f>F30*G30</f>
        <v>4</v>
      </c>
      <c r="I30" s="199">
        <v>4</v>
      </c>
      <c r="J30" s="40">
        <v>15</v>
      </c>
      <c r="L30" s="2" t="s">
        <v>30</v>
      </c>
      <c r="M30" s="174"/>
      <c r="N30" s="161"/>
    </row>
    <row r="31" spans="1:14">
      <c r="A31" s="450"/>
      <c r="B31" s="453"/>
      <c r="C31" s="456"/>
      <c r="D31" s="39">
        <v>4</v>
      </c>
      <c r="E31" s="39">
        <v>144</v>
      </c>
      <c r="F31" s="199">
        <v>4</v>
      </c>
      <c r="G31" s="200">
        <v>1</v>
      </c>
      <c r="H31" s="201">
        <v>4</v>
      </c>
      <c r="I31" s="199">
        <v>4</v>
      </c>
      <c r="J31" s="40">
        <v>10</v>
      </c>
      <c r="L31" s="2" t="s">
        <v>31</v>
      </c>
      <c r="M31" s="174"/>
      <c r="N31" s="161"/>
    </row>
    <row r="32" spans="1:14">
      <c r="A32" s="451"/>
      <c r="B32" s="454"/>
      <c r="C32" s="456"/>
      <c r="D32" s="180">
        <v>1</v>
      </c>
      <c r="E32" s="202">
        <v>144</v>
      </c>
      <c r="F32" s="202">
        <v>4</v>
      </c>
      <c r="G32" s="203">
        <v>1</v>
      </c>
      <c r="H32" s="203">
        <f>F32*G32</f>
        <v>4</v>
      </c>
      <c r="I32" s="204">
        <v>4</v>
      </c>
      <c r="J32" s="180">
        <v>11</v>
      </c>
      <c r="K32" s="195"/>
      <c r="L32" s="2" t="s">
        <v>43</v>
      </c>
      <c r="M32" s="174"/>
      <c r="N32" s="161"/>
    </row>
    <row r="33" spans="1:14">
      <c r="A33" s="205" t="s">
        <v>70</v>
      </c>
      <c r="B33" s="206">
        <v>1</v>
      </c>
      <c r="C33" s="457"/>
      <c r="D33" s="207">
        <v>1</v>
      </c>
      <c r="E33" s="208">
        <v>72</v>
      </c>
      <c r="F33" s="208">
        <v>2</v>
      </c>
      <c r="G33" s="209">
        <v>1</v>
      </c>
      <c r="H33" s="209">
        <f>F33*G33</f>
        <v>2</v>
      </c>
      <c r="I33" s="210">
        <v>2</v>
      </c>
      <c r="J33" s="207">
        <v>11</v>
      </c>
      <c r="K33" s="195"/>
      <c r="L33" s="2" t="s">
        <v>52</v>
      </c>
      <c r="M33" s="161"/>
      <c r="N33" s="161"/>
    </row>
    <row r="34" spans="1:14">
      <c r="A34" s="211"/>
      <c r="B34" s="47"/>
      <c r="C34" s="27"/>
      <c r="D34" s="190"/>
      <c r="E34" s="191"/>
      <c r="F34" s="192" t="s">
        <v>26</v>
      </c>
      <c r="G34" s="193">
        <f>SUM(G29:G33)</f>
        <v>5</v>
      </c>
      <c r="H34" s="193">
        <f>SUM(H29:H33)</f>
        <v>18</v>
      </c>
      <c r="I34" s="194">
        <f>SUM(I29:I33)</f>
        <v>18</v>
      </c>
      <c r="J34" s="34">
        <f>SUM(J29:J33)</f>
        <v>61</v>
      </c>
      <c r="K34" s="195"/>
      <c r="L34" s="14"/>
      <c r="M34" s="174"/>
      <c r="N34" s="161"/>
    </row>
    <row r="35" spans="1:14">
      <c r="A35" s="458" t="s">
        <v>71</v>
      </c>
      <c r="B35" s="461">
        <v>3</v>
      </c>
      <c r="C35" s="461" t="s">
        <v>72</v>
      </c>
      <c r="D35" s="212">
        <v>2</v>
      </c>
      <c r="E35" s="55">
        <v>144</v>
      </c>
      <c r="F35" s="213">
        <v>4</v>
      </c>
      <c r="G35" s="214">
        <v>1</v>
      </c>
      <c r="H35" s="214">
        <f>F35*G35</f>
        <v>4</v>
      </c>
      <c r="I35" s="215"/>
      <c r="J35" s="213">
        <v>15</v>
      </c>
      <c r="L35" s="2" t="s">
        <v>29</v>
      </c>
      <c r="M35" s="174"/>
      <c r="N35" s="161"/>
    </row>
    <row r="36" spans="1:14">
      <c r="A36" s="459"/>
      <c r="B36" s="462"/>
      <c r="C36" s="462"/>
      <c r="D36" s="58">
        <v>3</v>
      </c>
      <c r="E36" s="58">
        <v>72</v>
      </c>
      <c r="F36" s="216">
        <v>2</v>
      </c>
      <c r="G36" s="217">
        <v>1</v>
      </c>
      <c r="H36" s="217">
        <v>2</v>
      </c>
      <c r="I36" s="218"/>
      <c r="J36" s="216">
        <v>15</v>
      </c>
      <c r="K36" s="2">
        <v>1</v>
      </c>
      <c r="L36" s="2" t="s">
        <v>30</v>
      </c>
      <c r="M36" s="174"/>
      <c r="N36" s="161"/>
    </row>
    <row r="37" spans="1:14">
      <c r="A37" s="459"/>
      <c r="B37" s="462"/>
      <c r="C37" s="462"/>
      <c r="D37" s="58">
        <v>1</v>
      </c>
      <c r="E37" s="58">
        <v>72</v>
      </c>
      <c r="F37" s="216">
        <v>2</v>
      </c>
      <c r="G37" s="217">
        <v>1</v>
      </c>
      <c r="H37" s="217">
        <v>2</v>
      </c>
      <c r="I37" s="218"/>
      <c r="J37" s="216">
        <v>14</v>
      </c>
      <c r="L37" s="2" t="s">
        <v>31</v>
      </c>
      <c r="M37" s="174"/>
      <c r="N37" s="161"/>
    </row>
    <row r="38" spans="1:14" ht="12" customHeight="1">
      <c r="A38" s="460"/>
      <c r="B38" s="462"/>
      <c r="C38" s="462"/>
      <c r="D38" s="61">
        <v>1</v>
      </c>
      <c r="E38" s="61">
        <v>72</v>
      </c>
      <c r="F38" s="219">
        <v>2</v>
      </c>
      <c r="G38" s="220">
        <v>1</v>
      </c>
      <c r="H38" s="220">
        <f>F38*G38</f>
        <v>2</v>
      </c>
      <c r="I38" s="221"/>
      <c r="J38" s="219">
        <v>10</v>
      </c>
      <c r="L38" s="2" t="s">
        <v>43</v>
      </c>
      <c r="M38" s="161"/>
      <c r="N38" s="161"/>
    </row>
    <row r="39" spans="1:14">
      <c r="A39" s="181"/>
      <c r="B39" s="27"/>
      <c r="C39" s="27"/>
      <c r="D39" s="190"/>
      <c r="E39" s="191"/>
      <c r="F39" s="192" t="s">
        <v>26</v>
      </c>
      <c r="G39" s="193">
        <f>SUM(G35:G38)</f>
        <v>4</v>
      </c>
      <c r="H39" s="193">
        <f>SUM(H35:H38)</f>
        <v>10</v>
      </c>
      <c r="I39" s="194">
        <f>SUM(I38:I38)</f>
        <v>0</v>
      </c>
      <c r="J39" s="34">
        <f>SUM(J35:J38)</f>
        <v>54</v>
      </c>
      <c r="K39" s="195">
        <f>SUM(K38:K38)</f>
        <v>0</v>
      </c>
      <c r="N39" s="161"/>
    </row>
    <row r="40" spans="1:14">
      <c r="A40" s="222" t="s">
        <v>73</v>
      </c>
      <c r="B40" s="223">
        <v>1</v>
      </c>
      <c r="C40" s="461" t="s">
        <v>74</v>
      </c>
      <c r="D40" s="224">
        <v>1</v>
      </c>
      <c r="E40" s="225">
        <v>72</v>
      </c>
      <c r="F40" s="225">
        <v>2</v>
      </c>
      <c r="G40" s="209">
        <v>1</v>
      </c>
      <c r="H40" s="209">
        <f>F40*G40</f>
        <v>2</v>
      </c>
      <c r="I40" s="226">
        <v>2</v>
      </c>
      <c r="J40" s="224">
        <v>15</v>
      </c>
      <c r="K40" s="227"/>
      <c r="L40" s="2" t="s">
        <v>29</v>
      </c>
      <c r="N40" s="161"/>
    </row>
    <row r="41" spans="1:14" ht="13.15" customHeight="1">
      <c r="A41" s="489" t="s">
        <v>75</v>
      </c>
      <c r="B41" s="482">
        <v>9</v>
      </c>
      <c r="C41" s="462"/>
      <c r="D41" s="35">
        <v>2</v>
      </c>
      <c r="E41" s="35">
        <v>144</v>
      </c>
      <c r="F41" s="36">
        <v>4</v>
      </c>
      <c r="G41" s="37">
        <v>1</v>
      </c>
      <c r="H41" s="228">
        <f>F41*G41</f>
        <v>4</v>
      </c>
      <c r="I41" s="228">
        <f>G41*H41</f>
        <v>4</v>
      </c>
      <c r="J41" s="36">
        <v>15</v>
      </c>
      <c r="K41" s="2">
        <v>1</v>
      </c>
      <c r="L41" s="2" t="s">
        <v>30</v>
      </c>
    </row>
    <row r="42" spans="1:14">
      <c r="A42" s="490"/>
      <c r="B42" s="492"/>
      <c r="C42" s="462"/>
      <c r="D42" s="39">
        <v>5</v>
      </c>
      <c r="E42" s="39">
        <v>288</v>
      </c>
      <c r="F42" s="40">
        <v>8</v>
      </c>
      <c r="G42" s="41">
        <v>1</v>
      </c>
      <c r="H42" s="229">
        <f t="shared" ref="H42:I45" si="0">F42*G42</f>
        <v>8</v>
      </c>
      <c r="I42" s="229">
        <f t="shared" si="0"/>
        <v>8</v>
      </c>
      <c r="J42" s="40">
        <v>15</v>
      </c>
      <c r="L42" s="2" t="s">
        <v>31</v>
      </c>
    </row>
    <row r="43" spans="1:14">
      <c r="A43" s="490"/>
      <c r="B43" s="492"/>
      <c r="C43" s="462"/>
      <c r="D43" s="39">
        <v>8</v>
      </c>
      <c r="E43" s="39">
        <v>288</v>
      </c>
      <c r="F43" s="39">
        <v>8</v>
      </c>
      <c r="G43" s="200">
        <v>1</v>
      </c>
      <c r="H43" s="229">
        <v>8</v>
      </c>
      <c r="I43" s="229">
        <v>8</v>
      </c>
      <c r="J43" s="39">
        <v>11</v>
      </c>
      <c r="L43" s="2" t="s">
        <v>43</v>
      </c>
    </row>
    <row r="44" spans="1:14">
      <c r="A44" s="490"/>
      <c r="B44" s="492"/>
      <c r="C44" s="462"/>
      <c r="D44" s="39">
        <v>8</v>
      </c>
      <c r="E44" s="39">
        <v>288</v>
      </c>
      <c r="F44" s="39">
        <v>8</v>
      </c>
      <c r="G44" s="200">
        <v>1</v>
      </c>
      <c r="H44" s="229">
        <f t="shared" si="0"/>
        <v>8</v>
      </c>
      <c r="I44" s="229">
        <f t="shared" si="0"/>
        <v>8</v>
      </c>
      <c r="J44" s="39">
        <v>13</v>
      </c>
      <c r="L44" s="2" t="s">
        <v>52</v>
      </c>
    </row>
    <row r="45" spans="1:14" ht="13.5" customHeight="1">
      <c r="A45" s="491"/>
      <c r="B45" s="483"/>
      <c r="C45" s="488"/>
      <c r="D45" s="43">
        <v>9</v>
      </c>
      <c r="E45" s="43">
        <v>288</v>
      </c>
      <c r="F45" s="43">
        <v>8</v>
      </c>
      <c r="G45" s="45">
        <v>1</v>
      </c>
      <c r="H45" s="230">
        <f t="shared" si="0"/>
        <v>8</v>
      </c>
      <c r="I45" s="230">
        <f t="shared" si="0"/>
        <v>8</v>
      </c>
      <c r="J45" s="44">
        <v>10</v>
      </c>
      <c r="L45" s="2" t="s">
        <v>53</v>
      </c>
    </row>
    <row r="46" spans="1:14">
      <c r="A46" s="181"/>
      <c r="B46" s="47"/>
      <c r="C46" s="47"/>
      <c r="D46" s="28"/>
      <c r="E46" s="29"/>
      <c r="F46" s="30" t="s">
        <v>26</v>
      </c>
      <c r="G46" s="32">
        <f>SUM(G40:G45)</f>
        <v>6</v>
      </c>
      <c r="H46" s="32">
        <f>SUM(H40:H45)</f>
        <v>38</v>
      </c>
      <c r="I46" s="194">
        <f>SUM(I40:I45)</f>
        <v>38</v>
      </c>
      <c r="J46" s="34">
        <f>SUM(J40:J45)</f>
        <v>79</v>
      </c>
      <c r="K46" s="195">
        <f>SUM(K41:K45)</f>
        <v>1</v>
      </c>
    </row>
    <row r="47" spans="1:14">
      <c r="A47" s="449" t="s">
        <v>76</v>
      </c>
      <c r="B47" s="452">
        <v>1</v>
      </c>
      <c r="C47" s="478" t="s">
        <v>77</v>
      </c>
      <c r="D47" s="231">
        <v>1</v>
      </c>
      <c r="E47" s="231">
        <v>36</v>
      </c>
      <c r="F47" s="232">
        <v>1</v>
      </c>
      <c r="G47" s="233">
        <v>1</v>
      </c>
      <c r="H47" s="165">
        <v>1</v>
      </c>
      <c r="I47" s="234">
        <v>1</v>
      </c>
      <c r="J47" s="167">
        <v>15</v>
      </c>
      <c r="K47" s="235">
        <v>1</v>
      </c>
      <c r="L47" s="2" t="s">
        <v>29</v>
      </c>
    </row>
    <row r="48" spans="1:14">
      <c r="A48" s="450"/>
      <c r="B48" s="453"/>
      <c r="C48" s="479"/>
      <c r="D48" s="236">
        <v>1</v>
      </c>
      <c r="E48" s="236">
        <v>36</v>
      </c>
      <c r="F48" s="237">
        <v>1</v>
      </c>
      <c r="G48" s="238">
        <v>1</v>
      </c>
      <c r="H48" s="171">
        <v>1</v>
      </c>
      <c r="I48" s="239">
        <v>1</v>
      </c>
      <c r="J48" s="173">
        <v>14</v>
      </c>
      <c r="K48" s="235">
        <v>1</v>
      </c>
      <c r="L48" s="2" t="s">
        <v>30</v>
      </c>
    </row>
    <row r="49" spans="1:14">
      <c r="A49" s="450"/>
      <c r="B49" s="453"/>
      <c r="C49" s="479"/>
      <c r="D49" s="236">
        <v>1</v>
      </c>
      <c r="E49" s="236">
        <v>36</v>
      </c>
      <c r="F49" s="237">
        <v>1</v>
      </c>
      <c r="G49" s="238">
        <v>1</v>
      </c>
      <c r="H49" s="171">
        <v>1</v>
      </c>
      <c r="I49" s="239">
        <v>1</v>
      </c>
      <c r="J49" s="173">
        <v>14</v>
      </c>
      <c r="K49" s="235">
        <v>1</v>
      </c>
      <c r="L49" s="2" t="s">
        <v>31</v>
      </c>
    </row>
    <row r="50" spans="1:14">
      <c r="A50" s="450"/>
      <c r="B50" s="453"/>
      <c r="C50" s="479"/>
      <c r="D50" s="236">
        <v>1</v>
      </c>
      <c r="E50" s="236">
        <v>36</v>
      </c>
      <c r="F50" s="237">
        <v>1</v>
      </c>
      <c r="G50" s="238">
        <v>1</v>
      </c>
      <c r="H50" s="171">
        <v>1</v>
      </c>
      <c r="I50" s="239">
        <v>1</v>
      </c>
      <c r="J50" s="173">
        <v>13</v>
      </c>
      <c r="K50" s="235">
        <v>1</v>
      </c>
      <c r="L50" s="2" t="s">
        <v>43</v>
      </c>
      <c r="N50" s="161"/>
    </row>
    <row r="51" spans="1:14">
      <c r="A51" s="450"/>
      <c r="B51" s="453"/>
      <c r="C51" s="479"/>
      <c r="D51" s="236">
        <v>1</v>
      </c>
      <c r="E51" s="236">
        <v>36</v>
      </c>
      <c r="F51" s="237">
        <v>1</v>
      </c>
      <c r="G51" s="238">
        <v>1</v>
      </c>
      <c r="H51" s="171">
        <v>1</v>
      </c>
      <c r="I51" s="239">
        <v>1</v>
      </c>
      <c r="J51" s="173">
        <v>10</v>
      </c>
      <c r="K51" s="235">
        <v>1</v>
      </c>
      <c r="L51" s="2" t="s">
        <v>52</v>
      </c>
      <c r="N51" s="161"/>
    </row>
    <row r="52" spans="1:14">
      <c r="A52" s="451"/>
      <c r="B52" s="454"/>
      <c r="C52" s="479"/>
      <c r="D52" s="240">
        <v>1</v>
      </c>
      <c r="E52" s="240">
        <v>36</v>
      </c>
      <c r="F52" s="202">
        <v>1</v>
      </c>
      <c r="G52" s="188">
        <v>1</v>
      </c>
      <c r="H52" s="178">
        <v>1</v>
      </c>
      <c r="I52" s="187">
        <v>1</v>
      </c>
      <c r="J52" s="180">
        <v>14</v>
      </c>
      <c r="K52" s="235">
        <v>2</v>
      </c>
      <c r="L52" s="2" t="s">
        <v>53</v>
      </c>
      <c r="N52" s="161"/>
    </row>
    <row r="53" spans="1:14" ht="12" customHeight="1">
      <c r="A53" s="449" t="s">
        <v>78</v>
      </c>
      <c r="B53" s="452">
        <v>3</v>
      </c>
      <c r="C53" s="479"/>
      <c r="D53" s="241">
        <v>3</v>
      </c>
      <c r="E53" s="241">
        <v>72</v>
      </c>
      <c r="F53" s="234">
        <v>2</v>
      </c>
      <c r="G53" s="233">
        <v>1</v>
      </c>
      <c r="H53" s="165">
        <v>2</v>
      </c>
      <c r="I53" s="242">
        <f>G53*H53</f>
        <v>2</v>
      </c>
      <c r="J53" s="234">
        <v>15</v>
      </c>
      <c r="L53" s="2" t="s">
        <v>79</v>
      </c>
      <c r="N53" s="161"/>
    </row>
    <row r="54" spans="1:14">
      <c r="A54" s="451"/>
      <c r="B54" s="454"/>
      <c r="C54" s="493"/>
      <c r="D54" s="243">
        <v>2</v>
      </c>
      <c r="E54" s="243">
        <v>72</v>
      </c>
      <c r="F54" s="187">
        <v>2</v>
      </c>
      <c r="G54" s="188">
        <v>1</v>
      </c>
      <c r="H54" s="178">
        <v>2</v>
      </c>
      <c r="I54" s="244">
        <f>G54*H54</f>
        <v>2</v>
      </c>
      <c r="J54" s="187">
        <v>15</v>
      </c>
      <c r="L54" s="2" t="s">
        <v>80</v>
      </c>
    </row>
    <row r="55" spans="1:14">
      <c r="A55" s="181"/>
      <c r="B55" s="47"/>
      <c r="C55" s="47"/>
      <c r="D55" s="191"/>
      <c r="E55" s="191"/>
      <c r="F55" s="245" t="s">
        <v>26</v>
      </c>
      <c r="G55" s="193">
        <f>SUM(G47:G54)</f>
        <v>8</v>
      </c>
      <c r="H55" s="246">
        <f>SUM(H47:H54)</f>
        <v>10</v>
      </c>
      <c r="I55" s="247">
        <f>SUM(I47:I54)</f>
        <v>10</v>
      </c>
      <c r="J55" s="193">
        <f>SUM(J47:J54)</f>
        <v>110</v>
      </c>
      <c r="K55" s="195">
        <f>SUM(K47:K54)</f>
        <v>7</v>
      </c>
    </row>
    <row r="56" spans="1:14">
      <c r="A56" s="248" t="s">
        <v>81</v>
      </c>
      <c r="B56" s="249">
        <v>1</v>
      </c>
      <c r="C56" s="250" t="s">
        <v>82</v>
      </c>
      <c r="D56" s="251">
        <v>1</v>
      </c>
      <c r="E56" s="251">
        <v>144</v>
      </c>
      <c r="F56" s="251">
        <v>4</v>
      </c>
      <c r="G56" s="252">
        <v>1</v>
      </c>
      <c r="H56" s="253">
        <f>F56*G56</f>
        <v>4</v>
      </c>
      <c r="I56" s="254">
        <v>0</v>
      </c>
      <c r="J56" s="255">
        <v>15</v>
      </c>
      <c r="K56" s="195"/>
      <c r="L56" s="2" t="s">
        <v>29</v>
      </c>
    </row>
    <row r="57" spans="1:14">
      <c r="A57" s="256"/>
      <c r="B57" s="47"/>
      <c r="C57" s="47"/>
      <c r="D57" s="257"/>
      <c r="E57" s="257"/>
      <c r="F57" s="245" t="s">
        <v>26</v>
      </c>
      <c r="G57" s="258">
        <f>SUM(G56)</f>
        <v>1</v>
      </c>
      <c r="H57" s="259">
        <f>SUM(H56)</f>
        <v>4</v>
      </c>
      <c r="I57" s="260">
        <f>SUM(I56)</f>
        <v>0</v>
      </c>
      <c r="J57" s="32">
        <f>SUM(J56)</f>
        <v>15</v>
      </c>
      <c r="K57" s="195"/>
    </row>
    <row r="58" spans="1:14" ht="12.75" customHeight="1">
      <c r="A58" s="474" t="s">
        <v>83</v>
      </c>
      <c r="B58" s="476">
        <v>1</v>
      </c>
      <c r="C58" s="478" t="s">
        <v>82</v>
      </c>
      <c r="D58" s="35">
        <v>1</v>
      </c>
      <c r="E58" s="35">
        <v>144</v>
      </c>
      <c r="F58" s="36">
        <v>4</v>
      </c>
      <c r="G58" s="37">
        <v>1</v>
      </c>
      <c r="H58" s="37">
        <f>F58*G58</f>
        <v>4</v>
      </c>
      <c r="I58" s="38"/>
      <c r="J58" s="36">
        <v>15</v>
      </c>
      <c r="L58" s="2" t="s">
        <v>29</v>
      </c>
    </row>
    <row r="59" spans="1:14">
      <c r="A59" s="475"/>
      <c r="B59" s="477"/>
      <c r="C59" s="479"/>
      <c r="D59" s="261">
        <v>1</v>
      </c>
      <c r="E59" s="261">
        <v>144</v>
      </c>
      <c r="F59" s="261">
        <v>4</v>
      </c>
      <c r="G59" s="262">
        <v>1</v>
      </c>
      <c r="H59" s="45">
        <v>4</v>
      </c>
      <c r="I59" s="187"/>
      <c r="J59" s="261">
        <v>11</v>
      </c>
      <c r="L59" s="2" t="s">
        <v>30</v>
      </c>
    </row>
    <row r="60" spans="1:14">
      <c r="A60" s="474" t="s">
        <v>84</v>
      </c>
      <c r="B60" s="476">
        <v>1</v>
      </c>
      <c r="C60" s="479"/>
      <c r="D60" s="35">
        <v>1</v>
      </c>
      <c r="E60" s="263">
        <v>72</v>
      </c>
      <c r="F60" s="263">
        <v>2</v>
      </c>
      <c r="G60" s="264">
        <v>1</v>
      </c>
      <c r="H60" s="37">
        <v>2</v>
      </c>
      <c r="I60" s="234"/>
      <c r="J60" s="263">
        <v>10</v>
      </c>
      <c r="K60" s="265"/>
      <c r="L60" s="2" t="s">
        <v>43</v>
      </c>
      <c r="M60" s="2" t="s">
        <v>85</v>
      </c>
    </row>
    <row r="61" spans="1:14">
      <c r="A61" s="480"/>
      <c r="B61" s="482"/>
      <c r="C61" s="479"/>
      <c r="D61" s="39">
        <v>1</v>
      </c>
      <c r="E61" s="266">
        <v>72</v>
      </c>
      <c r="F61" s="266">
        <v>2</v>
      </c>
      <c r="G61" s="267">
        <v>1</v>
      </c>
      <c r="H61" s="41">
        <v>2</v>
      </c>
      <c r="I61" s="239"/>
      <c r="J61" s="266">
        <v>15</v>
      </c>
      <c r="K61" s="265"/>
      <c r="L61" s="2" t="s">
        <v>31</v>
      </c>
      <c r="M61" s="2" t="s">
        <v>85</v>
      </c>
    </row>
    <row r="62" spans="1:14">
      <c r="A62" s="481"/>
      <c r="B62" s="483"/>
      <c r="C62" s="479"/>
      <c r="D62" s="43">
        <v>1</v>
      </c>
      <c r="E62" s="261">
        <v>72</v>
      </c>
      <c r="F62" s="261">
        <v>2</v>
      </c>
      <c r="G62" s="262">
        <v>1</v>
      </c>
      <c r="H62" s="45">
        <v>2</v>
      </c>
      <c r="I62" s="187"/>
      <c r="J62" s="261">
        <v>10</v>
      </c>
      <c r="K62" s="265"/>
      <c r="L62" s="2" t="s">
        <v>52</v>
      </c>
      <c r="M62" s="2" t="s">
        <v>86</v>
      </c>
    </row>
    <row r="63" spans="1:14">
      <c r="A63" s="268"/>
      <c r="B63" s="27"/>
      <c r="C63" s="27"/>
      <c r="D63" s="28"/>
      <c r="E63" s="29"/>
      <c r="F63" s="30" t="s">
        <v>26</v>
      </c>
      <c r="G63" s="32">
        <f>SUM(G58:G62)</f>
        <v>5</v>
      </c>
      <c r="H63" s="32">
        <f>SUM(H58:H62)</f>
        <v>14</v>
      </c>
      <c r="I63" s="183">
        <f>SUM(I58:I59)</f>
        <v>0</v>
      </c>
      <c r="J63" s="49">
        <f>SUM(J58:J62)</f>
        <v>61</v>
      </c>
      <c r="K63" s="195">
        <f>SUM(K58:K62)</f>
        <v>0</v>
      </c>
    </row>
    <row r="64" spans="1:14">
      <c r="A64" s="449" t="s">
        <v>87</v>
      </c>
      <c r="B64" s="485">
        <v>1</v>
      </c>
      <c r="C64" s="485" t="s">
        <v>88</v>
      </c>
      <c r="D64" s="269">
        <v>1</v>
      </c>
      <c r="E64" s="232">
        <v>72</v>
      </c>
      <c r="F64" s="232">
        <v>2</v>
      </c>
      <c r="G64" s="270">
        <v>1</v>
      </c>
      <c r="H64" s="270">
        <v>2</v>
      </c>
      <c r="I64" s="271"/>
      <c r="J64" s="269">
        <v>15</v>
      </c>
      <c r="K64" s="195"/>
      <c r="L64" s="2" t="s">
        <v>29</v>
      </c>
      <c r="M64" s="2" t="s">
        <v>85</v>
      </c>
    </row>
    <row r="65" spans="1:13">
      <c r="A65" s="484"/>
      <c r="B65" s="486"/>
      <c r="C65" s="487"/>
      <c r="D65" s="272">
        <v>1</v>
      </c>
      <c r="E65" s="202">
        <v>72</v>
      </c>
      <c r="F65" s="202">
        <v>2</v>
      </c>
      <c r="G65" s="203">
        <v>1</v>
      </c>
      <c r="H65" s="203">
        <v>2</v>
      </c>
      <c r="I65" s="273"/>
      <c r="J65" s="272">
        <v>10</v>
      </c>
      <c r="K65" s="195"/>
      <c r="L65" s="2" t="s">
        <v>30</v>
      </c>
      <c r="M65" s="2" t="s">
        <v>85</v>
      </c>
    </row>
    <row r="66" spans="1:13">
      <c r="A66" s="274"/>
      <c r="B66" s="27"/>
      <c r="C66" s="27"/>
      <c r="D66" s="28"/>
      <c r="E66" s="29"/>
      <c r="F66" s="30" t="s">
        <v>26</v>
      </c>
      <c r="G66" s="32">
        <f>SUM(G64:G65)</f>
        <v>2</v>
      </c>
      <c r="H66" s="32">
        <f>SUM(H64:H65)</f>
        <v>4</v>
      </c>
      <c r="I66" s="183"/>
      <c r="J66" s="49">
        <f>SUM(J64:J65)</f>
        <v>25</v>
      </c>
      <c r="K66" s="195"/>
    </row>
    <row r="67" spans="1:13">
      <c r="A67" s="275" t="s">
        <v>89</v>
      </c>
      <c r="B67" s="249">
        <v>2</v>
      </c>
      <c r="C67" s="500" t="s">
        <v>28</v>
      </c>
      <c r="D67" s="21">
        <v>1</v>
      </c>
      <c r="E67" s="21">
        <v>144</v>
      </c>
      <c r="F67" s="25">
        <v>4</v>
      </c>
      <c r="G67" s="276">
        <v>1</v>
      </c>
      <c r="H67" s="276">
        <f>F67*G67</f>
        <v>4</v>
      </c>
      <c r="I67" s="277"/>
      <c r="J67" s="25">
        <v>15</v>
      </c>
      <c r="K67" s="278">
        <v>1</v>
      </c>
      <c r="L67" s="2" t="s">
        <v>90</v>
      </c>
    </row>
    <row r="68" spans="1:13">
      <c r="A68" s="502" t="s">
        <v>91</v>
      </c>
      <c r="B68" s="485">
        <v>2</v>
      </c>
      <c r="C68" s="501"/>
      <c r="D68" s="35">
        <v>1</v>
      </c>
      <c r="E68" s="35">
        <v>144</v>
      </c>
      <c r="F68" s="36">
        <v>4</v>
      </c>
      <c r="G68" s="37">
        <v>1</v>
      </c>
      <c r="H68" s="37">
        <f>F68*G68</f>
        <v>4</v>
      </c>
      <c r="I68" s="38"/>
      <c r="J68" s="36">
        <v>15</v>
      </c>
      <c r="L68" s="2" t="s">
        <v>53</v>
      </c>
    </row>
    <row r="69" spans="1:13">
      <c r="A69" s="503"/>
      <c r="B69" s="486"/>
      <c r="C69" s="501"/>
      <c r="D69" s="43">
        <v>2</v>
      </c>
      <c r="E69" s="43">
        <v>216</v>
      </c>
      <c r="F69" s="44">
        <v>6</v>
      </c>
      <c r="G69" s="45">
        <v>1</v>
      </c>
      <c r="H69" s="45">
        <v>6</v>
      </c>
      <c r="I69" s="46"/>
      <c r="J69" s="44">
        <v>15</v>
      </c>
      <c r="L69" s="2" t="s">
        <v>52</v>
      </c>
    </row>
    <row r="70" spans="1:13" ht="12.75" customHeight="1">
      <c r="A70" s="222" t="s">
        <v>92</v>
      </c>
      <c r="B70" s="71">
        <v>1</v>
      </c>
      <c r="C70" s="501"/>
      <c r="D70" s="279">
        <v>1</v>
      </c>
      <c r="E70" s="251">
        <v>144</v>
      </c>
      <c r="F70" s="251">
        <v>4</v>
      </c>
      <c r="G70" s="252">
        <v>1</v>
      </c>
      <c r="H70" s="252">
        <f>F70*G70</f>
        <v>4</v>
      </c>
      <c r="I70" s="280"/>
      <c r="J70" s="279">
        <v>15</v>
      </c>
      <c r="K70" s="195"/>
      <c r="L70" s="2" t="s">
        <v>93</v>
      </c>
    </row>
    <row r="71" spans="1:13">
      <c r="A71" s="181"/>
      <c r="B71" s="47"/>
      <c r="C71" s="47"/>
      <c r="D71" s="28"/>
      <c r="E71" s="29"/>
      <c r="F71" s="30" t="s">
        <v>26</v>
      </c>
      <c r="G71" s="32">
        <f>SUM(G67:G70)</f>
        <v>4</v>
      </c>
      <c r="H71" s="32">
        <f>SUM(H67:H70)</f>
        <v>18</v>
      </c>
      <c r="I71" s="33">
        <f>SUM(I59:I70)</f>
        <v>0</v>
      </c>
      <c r="J71" s="34">
        <f>SUM(J67:J70)</f>
        <v>60</v>
      </c>
      <c r="K71" s="195">
        <f>SUM(K68:K70)</f>
        <v>0</v>
      </c>
    </row>
    <row r="72" spans="1:13">
      <c r="A72" s="281" t="s">
        <v>94</v>
      </c>
      <c r="B72" s="282">
        <v>1</v>
      </c>
      <c r="C72" s="283" t="s">
        <v>95</v>
      </c>
      <c r="D72" s="284" t="s">
        <v>96</v>
      </c>
      <c r="E72" s="284" t="s">
        <v>97</v>
      </c>
      <c r="F72" s="283">
        <v>2</v>
      </c>
      <c r="G72" s="285">
        <v>1</v>
      </c>
      <c r="H72" s="285">
        <v>2</v>
      </c>
      <c r="I72" s="286"/>
      <c r="J72" s="283">
        <v>15</v>
      </c>
      <c r="L72" s="2" t="s">
        <v>29</v>
      </c>
    </row>
    <row r="73" spans="1:13">
      <c r="A73" s="181"/>
      <c r="B73" s="287"/>
      <c r="C73" s="47"/>
      <c r="D73" s="28"/>
      <c r="E73" s="29"/>
      <c r="F73" s="30" t="s">
        <v>26</v>
      </c>
      <c r="G73" s="31">
        <f>SUM(G72)</f>
        <v>1</v>
      </c>
      <c r="H73" s="32">
        <f>SUM(H72)</f>
        <v>2</v>
      </c>
      <c r="I73" s="33">
        <f>SUM(I68:I72)</f>
        <v>0</v>
      </c>
      <c r="J73" s="34">
        <f>SUM(J72)</f>
        <v>15</v>
      </c>
      <c r="K73" s="195"/>
    </row>
    <row r="74" spans="1:13">
      <c r="A74" s="458" t="s">
        <v>98</v>
      </c>
      <c r="B74" s="461">
        <v>2</v>
      </c>
      <c r="C74" s="504" t="s">
        <v>99</v>
      </c>
      <c r="D74" s="167">
        <v>1</v>
      </c>
      <c r="E74" s="55">
        <v>72</v>
      </c>
      <c r="F74" s="55">
        <v>2</v>
      </c>
      <c r="G74" s="56">
        <v>1</v>
      </c>
      <c r="H74" s="56">
        <f>F74*G74</f>
        <v>2</v>
      </c>
      <c r="I74" s="288"/>
      <c r="J74" s="167">
        <v>15</v>
      </c>
      <c r="L74" s="2" t="s">
        <v>30</v>
      </c>
    </row>
    <row r="75" spans="1:13">
      <c r="A75" s="460"/>
      <c r="B75" s="488"/>
      <c r="C75" s="505"/>
      <c r="D75" s="61">
        <v>2</v>
      </c>
      <c r="E75" s="61">
        <v>72</v>
      </c>
      <c r="F75" s="61">
        <v>2</v>
      </c>
      <c r="G75" s="62">
        <v>1</v>
      </c>
      <c r="H75" s="62">
        <f>F75*G75</f>
        <v>2</v>
      </c>
      <c r="I75" s="61"/>
      <c r="J75" s="289">
        <v>15</v>
      </c>
      <c r="L75" s="290" t="s">
        <v>29</v>
      </c>
    </row>
    <row r="76" spans="1:13">
      <c r="A76" s="181"/>
      <c r="B76" s="26"/>
      <c r="C76" s="26"/>
      <c r="D76" s="190"/>
      <c r="E76" s="191"/>
      <c r="F76" s="192" t="s">
        <v>26</v>
      </c>
      <c r="G76" s="193">
        <f>SUM(G74:G75)</f>
        <v>2</v>
      </c>
      <c r="H76" s="193">
        <f>SUM(H74:H75)</f>
        <v>4</v>
      </c>
      <c r="I76" s="33">
        <f>SUM(I74:I75)</f>
        <v>0</v>
      </c>
      <c r="J76" s="34">
        <f>SUM(J74:J75)</f>
        <v>30</v>
      </c>
      <c r="K76" s="184">
        <f>SUM(K60:K72)</f>
        <v>1</v>
      </c>
    </row>
    <row r="77" spans="1:13" ht="13.15" customHeight="1">
      <c r="A77" s="449" t="s">
        <v>100</v>
      </c>
      <c r="B77" s="452">
        <v>3</v>
      </c>
      <c r="C77" s="478" t="s">
        <v>101</v>
      </c>
      <c r="D77" s="291">
        <v>1</v>
      </c>
      <c r="E77" s="291">
        <v>144</v>
      </c>
      <c r="F77" s="292">
        <v>4</v>
      </c>
      <c r="G77" s="37">
        <v>1</v>
      </c>
      <c r="H77" s="228">
        <f t="shared" ref="H77:H85" si="1">F77*G77</f>
        <v>4</v>
      </c>
      <c r="I77" s="293"/>
      <c r="J77" s="292">
        <v>20</v>
      </c>
      <c r="K77" s="2">
        <v>1</v>
      </c>
      <c r="L77" s="2" t="s">
        <v>29</v>
      </c>
    </row>
    <row r="78" spans="1:13" ht="13.15" customHeight="1">
      <c r="A78" s="494"/>
      <c r="B78" s="496"/>
      <c r="C78" s="479"/>
      <c r="D78" s="294">
        <v>2</v>
      </c>
      <c r="E78" s="294">
        <v>144</v>
      </c>
      <c r="F78" s="295">
        <v>4</v>
      </c>
      <c r="G78" s="41">
        <v>1</v>
      </c>
      <c r="H78" s="229">
        <f t="shared" si="1"/>
        <v>4</v>
      </c>
      <c r="I78" s="296"/>
      <c r="J78" s="295">
        <v>11</v>
      </c>
      <c r="L78" s="2" t="s">
        <v>30</v>
      </c>
    </row>
    <row r="79" spans="1:13" ht="13.15" customHeight="1">
      <c r="A79" s="494"/>
      <c r="B79" s="496"/>
      <c r="C79" s="479"/>
      <c r="D79" s="294">
        <v>3</v>
      </c>
      <c r="E79" s="294">
        <v>216</v>
      </c>
      <c r="F79" s="295">
        <v>6</v>
      </c>
      <c r="G79" s="41">
        <v>1</v>
      </c>
      <c r="H79" s="229">
        <f t="shared" si="1"/>
        <v>6</v>
      </c>
      <c r="I79" s="296"/>
      <c r="J79" s="295">
        <v>20</v>
      </c>
      <c r="L79" s="2" t="s">
        <v>31</v>
      </c>
    </row>
    <row r="80" spans="1:13" ht="13.15" customHeight="1">
      <c r="A80" s="495"/>
      <c r="B80" s="497"/>
      <c r="C80" s="479"/>
      <c r="D80" s="43">
        <v>1</v>
      </c>
      <c r="E80" s="43">
        <v>72</v>
      </c>
      <c r="F80" s="44">
        <v>2</v>
      </c>
      <c r="G80" s="45">
        <v>1</v>
      </c>
      <c r="H80" s="230">
        <f t="shared" si="1"/>
        <v>2</v>
      </c>
      <c r="I80" s="46"/>
      <c r="J80" s="44">
        <v>13</v>
      </c>
      <c r="L80" s="2" t="s">
        <v>52</v>
      </c>
    </row>
    <row r="81" spans="1:14" ht="13.15" customHeight="1">
      <c r="A81" s="449" t="s">
        <v>102</v>
      </c>
      <c r="B81" s="452">
        <v>1</v>
      </c>
      <c r="C81" s="479"/>
      <c r="D81" s="297">
        <v>2</v>
      </c>
      <c r="E81" s="297">
        <v>72</v>
      </c>
      <c r="F81" s="298">
        <v>2</v>
      </c>
      <c r="G81" s="299">
        <v>1</v>
      </c>
      <c r="H81" s="300">
        <v>2</v>
      </c>
      <c r="I81" s="301"/>
      <c r="J81" s="298">
        <v>13</v>
      </c>
      <c r="K81" s="302"/>
      <c r="L81" s="302" t="s">
        <v>43</v>
      </c>
      <c r="M81" s="2" t="s">
        <v>103</v>
      </c>
    </row>
    <row r="82" spans="1:14" ht="13.15" customHeight="1">
      <c r="A82" s="494"/>
      <c r="B82" s="496"/>
      <c r="C82" s="479"/>
      <c r="D82" s="39">
        <v>1</v>
      </c>
      <c r="E82" s="39">
        <v>36</v>
      </c>
      <c r="F82" s="40">
        <v>1</v>
      </c>
      <c r="G82" s="41">
        <v>1</v>
      </c>
      <c r="H82" s="229">
        <f t="shared" si="1"/>
        <v>1</v>
      </c>
      <c r="I82" s="42"/>
      <c r="J82" s="40">
        <v>10</v>
      </c>
      <c r="L82" s="2" t="s">
        <v>53</v>
      </c>
      <c r="M82" s="2" t="s">
        <v>104</v>
      </c>
    </row>
    <row r="83" spans="1:14" ht="13.15" customHeight="1">
      <c r="A83" s="494"/>
      <c r="B83" s="496"/>
      <c r="C83" s="479"/>
      <c r="D83" s="39">
        <v>1</v>
      </c>
      <c r="E83" s="39">
        <v>36</v>
      </c>
      <c r="F83" s="40">
        <v>1</v>
      </c>
      <c r="G83" s="41">
        <v>1</v>
      </c>
      <c r="H83" s="229">
        <f t="shared" si="1"/>
        <v>1</v>
      </c>
      <c r="I83" s="42"/>
      <c r="J83" s="303">
        <v>10</v>
      </c>
      <c r="K83" s="2">
        <v>1</v>
      </c>
      <c r="L83" s="2" t="s">
        <v>93</v>
      </c>
      <c r="M83" s="2" t="s">
        <v>104</v>
      </c>
    </row>
    <row r="84" spans="1:14">
      <c r="A84" s="494"/>
      <c r="B84" s="496"/>
      <c r="C84" s="479"/>
      <c r="D84" s="39">
        <v>1</v>
      </c>
      <c r="E84" s="39">
        <v>36</v>
      </c>
      <c r="F84" s="40">
        <v>1</v>
      </c>
      <c r="G84" s="41">
        <v>1</v>
      </c>
      <c r="H84" s="229">
        <f t="shared" si="1"/>
        <v>1</v>
      </c>
      <c r="I84" s="42"/>
      <c r="J84" s="303">
        <v>11</v>
      </c>
      <c r="L84" s="2" t="s">
        <v>90</v>
      </c>
      <c r="M84" s="2" t="s">
        <v>104</v>
      </c>
    </row>
    <row r="85" spans="1:14">
      <c r="A85" s="495"/>
      <c r="B85" s="497"/>
      <c r="C85" s="479"/>
      <c r="D85" s="43">
        <v>1</v>
      </c>
      <c r="E85" s="43">
        <v>36</v>
      </c>
      <c r="F85" s="44">
        <v>1</v>
      </c>
      <c r="G85" s="45">
        <v>1</v>
      </c>
      <c r="H85" s="230">
        <f t="shared" si="1"/>
        <v>1</v>
      </c>
      <c r="I85" s="304"/>
      <c r="J85" s="305">
        <v>10</v>
      </c>
      <c r="L85" s="2" t="s">
        <v>79</v>
      </c>
      <c r="M85" s="2" t="s">
        <v>104</v>
      </c>
    </row>
    <row r="86" spans="1:14">
      <c r="A86" s="181"/>
      <c r="B86" s="26"/>
      <c r="C86" s="26"/>
      <c r="D86" s="190"/>
      <c r="E86" s="191"/>
      <c r="F86" s="192" t="s">
        <v>26</v>
      </c>
      <c r="G86" s="193">
        <f>SUM(G77:G85)</f>
        <v>9</v>
      </c>
      <c r="H86" s="32">
        <f>SUM(H77:H85)</f>
        <v>22</v>
      </c>
      <c r="I86" s="194">
        <f>SUM(I77:I84)</f>
        <v>0</v>
      </c>
      <c r="J86" s="34">
        <f>SUM(J77:J85)</f>
        <v>118</v>
      </c>
      <c r="K86" s="184">
        <f>SUM(K71:K83)</f>
        <v>3</v>
      </c>
    </row>
    <row r="87" spans="1:14" ht="12.75" customHeight="1">
      <c r="A87" s="449" t="s">
        <v>105</v>
      </c>
      <c r="B87" s="452">
        <v>2</v>
      </c>
      <c r="C87" s="478" t="s">
        <v>101</v>
      </c>
      <c r="D87" s="167">
        <v>2</v>
      </c>
      <c r="E87" s="232">
        <v>72</v>
      </c>
      <c r="F87" s="232">
        <v>2</v>
      </c>
      <c r="G87" s="270">
        <v>1</v>
      </c>
      <c r="H87" s="270">
        <f>F87*G87</f>
        <v>2</v>
      </c>
      <c r="I87" s="306"/>
      <c r="J87" s="167">
        <v>11</v>
      </c>
      <c r="K87" s="184"/>
      <c r="L87" s="2" t="s">
        <v>29</v>
      </c>
    </row>
    <row r="88" spans="1:14" ht="12.75" customHeight="1">
      <c r="A88" s="498"/>
      <c r="B88" s="499"/>
      <c r="C88" s="479"/>
      <c r="D88" s="173">
        <v>2</v>
      </c>
      <c r="E88" s="237">
        <v>72</v>
      </c>
      <c r="F88" s="237">
        <v>2</v>
      </c>
      <c r="G88" s="307">
        <v>1</v>
      </c>
      <c r="H88" s="307">
        <f>F88*G88</f>
        <v>2</v>
      </c>
      <c r="I88" s="308"/>
      <c r="J88" s="309">
        <v>14</v>
      </c>
      <c r="K88" s="184"/>
      <c r="L88" s="2" t="s">
        <v>30</v>
      </c>
    </row>
    <row r="89" spans="1:14" ht="12.75" customHeight="1">
      <c r="A89" s="498"/>
      <c r="B89" s="499"/>
      <c r="C89" s="479"/>
      <c r="D89" s="39">
        <v>1</v>
      </c>
      <c r="E89" s="39">
        <v>72</v>
      </c>
      <c r="F89" s="40">
        <v>2</v>
      </c>
      <c r="G89" s="41">
        <v>1</v>
      </c>
      <c r="H89" s="229">
        <f>F89*G89</f>
        <v>2</v>
      </c>
      <c r="I89" s="42"/>
      <c r="J89" s="40">
        <v>15</v>
      </c>
      <c r="L89" s="2" t="s">
        <v>31</v>
      </c>
    </row>
    <row r="90" spans="1:14" ht="12.75" customHeight="1">
      <c r="A90" s="498"/>
      <c r="B90" s="499"/>
      <c r="C90" s="479"/>
      <c r="D90" s="43">
        <v>1</v>
      </c>
      <c r="E90" s="43">
        <v>72</v>
      </c>
      <c r="F90" s="44">
        <v>2</v>
      </c>
      <c r="G90" s="45">
        <v>1</v>
      </c>
      <c r="H90" s="230">
        <f>F90*G90</f>
        <v>2</v>
      </c>
      <c r="I90" s="46"/>
      <c r="J90" s="44">
        <v>14</v>
      </c>
      <c r="L90" s="2" t="s">
        <v>43</v>
      </c>
    </row>
    <row r="91" spans="1:14">
      <c r="A91" s="181"/>
      <c r="B91" s="27"/>
      <c r="C91" s="27"/>
      <c r="D91" s="28"/>
      <c r="E91" s="29"/>
      <c r="F91" s="30" t="s">
        <v>26</v>
      </c>
      <c r="G91" s="32">
        <f>SUM(G87:G90)</f>
        <v>4</v>
      </c>
      <c r="H91" s="32">
        <f>SUM(H87:H90)</f>
        <v>8</v>
      </c>
      <c r="I91" s="33">
        <f>SUM(I83:I89)</f>
        <v>0</v>
      </c>
      <c r="J91" s="34">
        <f>SUM(J87:J90)</f>
        <v>54</v>
      </c>
    </row>
    <row r="92" spans="1:14">
      <c r="A92" s="248" t="s">
        <v>106</v>
      </c>
      <c r="B92" s="310">
        <v>3</v>
      </c>
      <c r="C92" s="311" t="s">
        <v>101</v>
      </c>
      <c r="D92" s="21">
        <v>2</v>
      </c>
      <c r="E92" s="21">
        <v>144</v>
      </c>
      <c r="F92" s="25">
        <v>4</v>
      </c>
      <c r="G92" s="276">
        <v>1</v>
      </c>
      <c r="H92" s="226">
        <f>F92*G92</f>
        <v>4</v>
      </c>
      <c r="I92" s="277"/>
      <c r="J92" s="25">
        <v>13</v>
      </c>
      <c r="L92" s="2" t="s">
        <v>29</v>
      </c>
    </row>
    <row r="93" spans="1:14">
      <c r="A93" s="181"/>
      <c r="B93" s="26"/>
      <c r="C93" s="26"/>
      <c r="D93" s="190"/>
      <c r="E93" s="191"/>
      <c r="F93" s="192" t="s">
        <v>26</v>
      </c>
      <c r="G93" s="193">
        <f>SUM(G92)</f>
        <v>1</v>
      </c>
      <c r="H93" s="193">
        <f>SUM(H92)</f>
        <v>4</v>
      </c>
      <c r="I93" s="33">
        <f>SUM(I86:I92)</f>
        <v>0</v>
      </c>
      <c r="J93" s="34">
        <f>J92</f>
        <v>13</v>
      </c>
      <c r="K93" s="195"/>
      <c r="M93" s="14"/>
      <c r="N93" s="14"/>
    </row>
    <row r="94" spans="1:14" ht="12.75" customHeight="1">
      <c r="A94" s="508" t="s">
        <v>107</v>
      </c>
      <c r="B94" s="485">
        <v>1</v>
      </c>
      <c r="C94" s="500" t="s">
        <v>108</v>
      </c>
      <c r="D94" s="167">
        <v>1</v>
      </c>
      <c r="E94" s="312">
        <v>36</v>
      </c>
      <c r="F94" s="312">
        <v>1</v>
      </c>
      <c r="G94" s="313">
        <v>1</v>
      </c>
      <c r="H94" s="313">
        <f>F94*G94</f>
        <v>1</v>
      </c>
      <c r="I94" s="314"/>
      <c r="J94" s="315">
        <v>15</v>
      </c>
      <c r="K94" s="195"/>
      <c r="L94" s="2" t="s">
        <v>31</v>
      </c>
      <c r="M94" s="2" t="s">
        <v>109</v>
      </c>
    </row>
    <row r="95" spans="1:14">
      <c r="A95" s="509"/>
      <c r="B95" s="510"/>
      <c r="C95" s="501"/>
      <c r="D95" s="173">
        <v>1</v>
      </c>
      <c r="E95" s="316">
        <v>36</v>
      </c>
      <c r="F95" s="316">
        <v>1</v>
      </c>
      <c r="G95" s="317">
        <v>1</v>
      </c>
      <c r="H95" s="317">
        <f>F95*G95</f>
        <v>1</v>
      </c>
      <c r="I95" s="318"/>
      <c r="J95" s="319">
        <v>15</v>
      </c>
      <c r="K95" s="195"/>
      <c r="L95" s="2" t="s">
        <v>43</v>
      </c>
      <c r="M95" s="2" t="s">
        <v>109</v>
      </c>
    </row>
    <row r="96" spans="1:14">
      <c r="A96" s="509"/>
      <c r="B96" s="510"/>
      <c r="C96" s="501"/>
      <c r="D96" s="173">
        <v>1</v>
      </c>
      <c r="E96" s="316">
        <v>36</v>
      </c>
      <c r="F96" s="316">
        <v>1</v>
      </c>
      <c r="G96" s="317">
        <v>1</v>
      </c>
      <c r="H96" s="317">
        <f>F96*G96</f>
        <v>1</v>
      </c>
      <c r="I96" s="318"/>
      <c r="J96" s="319">
        <v>15</v>
      </c>
      <c r="K96" s="195"/>
      <c r="L96" s="2" t="s">
        <v>52</v>
      </c>
      <c r="M96" s="2" t="s">
        <v>109</v>
      </c>
    </row>
    <row r="97" spans="1:13">
      <c r="A97" s="509"/>
      <c r="B97" s="510"/>
      <c r="C97" s="501"/>
      <c r="D97" s="173">
        <v>1</v>
      </c>
      <c r="E97" s="316">
        <v>72</v>
      </c>
      <c r="F97" s="316">
        <v>2</v>
      </c>
      <c r="G97" s="317">
        <v>1</v>
      </c>
      <c r="H97" s="317">
        <f>F97*G97</f>
        <v>2</v>
      </c>
      <c r="I97" s="318"/>
      <c r="J97" s="319">
        <v>11</v>
      </c>
      <c r="K97" s="195"/>
      <c r="L97" s="2" t="s">
        <v>29</v>
      </c>
      <c r="M97" s="2" t="s">
        <v>110</v>
      </c>
    </row>
    <row r="98" spans="1:13">
      <c r="A98" s="509"/>
      <c r="B98" s="486"/>
      <c r="C98" s="511"/>
      <c r="D98" s="180">
        <v>1</v>
      </c>
      <c r="E98" s="320">
        <v>72</v>
      </c>
      <c r="F98" s="320">
        <v>2</v>
      </c>
      <c r="G98" s="321">
        <v>1</v>
      </c>
      <c r="H98" s="321">
        <f>F98*G98</f>
        <v>2</v>
      </c>
      <c r="I98" s="322"/>
      <c r="J98" s="323">
        <v>13</v>
      </c>
      <c r="K98" s="195"/>
      <c r="L98" s="2" t="s">
        <v>30</v>
      </c>
      <c r="M98" s="2" t="s">
        <v>86</v>
      </c>
    </row>
    <row r="99" spans="1:13">
      <c r="A99" s="26"/>
      <c r="B99" s="26"/>
      <c r="C99" s="26"/>
      <c r="D99" s="28"/>
      <c r="E99" s="191"/>
      <c r="F99" s="192" t="s">
        <v>26</v>
      </c>
      <c r="G99" s="193">
        <f>SUM(G94:G98)</f>
        <v>5</v>
      </c>
      <c r="H99" s="193">
        <f>SUM(H94:H98)</f>
        <v>7</v>
      </c>
      <c r="I99" s="33">
        <f>SUM(I94:I98)</f>
        <v>0</v>
      </c>
      <c r="J99" s="34">
        <f>SUM(J94:J98)</f>
        <v>69</v>
      </c>
      <c r="K99" s="195"/>
    </row>
    <row r="100" spans="1:13" ht="16.149999999999999" customHeight="1">
      <c r="A100" s="512" t="s">
        <v>32</v>
      </c>
      <c r="B100" s="513"/>
      <c r="C100" s="513"/>
      <c r="D100" s="514"/>
      <c r="E100" s="324"/>
      <c r="F100" s="324"/>
      <c r="G100" s="50">
        <f>SUM(G93,G91,G86,G76,G73,G71,G63,G57,G55,G46,G39,G34,G28,G25,G66,G99)</f>
        <v>65</v>
      </c>
      <c r="H100" s="50">
        <f>SUM(H25+H28+H34+H39+H46+H55+H57+H63+H66+H71+H73+H76+H86+H91+H93+H99)</f>
        <v>177</v>
      </c>
      <c r="I100" s="51">
        <f>SUM(I25,I28,I34,I39,I46,I55,I57,I63,I71,I73,I76,I86,I91,I93)</f>
        <v>80</v>
      </c>
      <c r="J100" s="50">
        <f>SUM(J99+J93+J91+J86+J76+J73+J71+J66+J63+J57+J55+J46+J39+J34+J28+J25)</f>
        <v>876</v>
      </c>
      <c r="K100" s="325" t="e">
        <f>#REF!+#REF!+K93+K91+#REF!+K73+K71+K63+K55+K46+K39+K34+K28+K25</f>
        <v>#REF!</v>
      </c>
    </row>
    <row r="101" spans="1:13" ht="14.4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326"/>
    </row>
    <row r="102" spans="1:13" ht="9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3" ht="9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3" ht="44.25" customHeight="1">
      <c r="A104" s="447" t="s">
        <v>12</v>
      </c>
      <c r="B104" s="447" t="s">
        <v>33</v>
      </c>
      <c r="C104" s="447" t="s">
        <v>14</v>
      </c>
      <c r="D104" s="447" t="s">
        <v>15</v>
      </c>
      <c r="E104" s="447" t="s">
        <v>16</v>
      </c>
      <c r="F104" s="447" t="s">
        <v>17</v>
      </c>
      <c r="G104" s="447" t="s">
        <v>18</v>
      </c>
      <c r="H104" s="53" t="s">
        <v>19</v>
      </c>
      <c r="I104" s="447" t="s">
        <v>34</v>
      </c>
      <c r="J104" s="16" t="s">
        <v>21</v>
      </c>
    </row>
    <row r="105" spans="1:13" ht="41.25" customHeight="1">
      <c r="A105" s="506"/>
      <c r="B105" s="506"/>
      <c r="C105" s="506"/>
      <c r="D105" s="506"/>
      <c r="E105" s="506"/>
      <c r="F105" s="506"/>
      <c r="G105" s="506"/>
      <c r="H105" s="70" t="s">
        <v>22</v>
      </c>
      <c r="I105" s="506"/>
      <c r="J105" s="70" t="s">
        <v>22</v>
      </c>
    </row>
    <row r="106" spans="1:13" ht="15" customHeight="1">
      <c r="A106" s="507" t="s">
        <v>35</v>
      </c>
      <c r="B106" s="507"/>
      <c r="C106" s="507"/>
      <c r="D106" s="507"/>
      <c r="E106" s="507"/>
      <c r="F106" s="507"/>
      <c r="G106" s="507"/>
      <c r="H106" s="507"/>
      <c r="I106" s="507"/>
      <c r="J106" s="507"/>
    </row>
    <row r="107" spans="1:13" ht="12.75" customHeight="1">
      <c r="A107" s="458" t="s">
        <v>111</v>
      </c>
      <c r="B107" s="461">
        <v>2</v>
      </c>
      <c r="C107" s="461" t="s">
        <v>112</v>
      </c>
      <c r="D107" s="55">
        <v>2</v>
      </c>
      <c r="E107" s="55">
        <v>72</v>
      </c>
      <c r="F107" s="55">
        <v>2</v>
      </c>
      <c r="G107" s="56">
        <v>1</v>
      </c>
      <c r="H107" s="56">
        <f>F107*G107</f>
        <v>2</v>
      </c>
      <c r="I107" s="327"/>
      <c r="J107" s="328">
        <v>13</v>
      </c>
      <c r="L107" s="2" t="s">
        <v>29</v>
      </c>
    </row>
    <row r="108" spans="1:13" ht="12.75" customHeight="1">
      <c r="A108" s="459"/>
      <c r="B108" s="462"/>
      <c r="C108" s="462"/>
      <c r="D108" s="58">
        <v>2</v>
      </c>
      <c r="E108" s="58">
        <v>72</v>
      </c>
      <c r="F108" s="58">
        <v>2</v>
      </c>
      <c r="G108" s="59">
        <v>1</v>
      </c>
      <c r="H108" s="59">
        <f>F108*G108</f>
        <v>2</v>
      </c>
      <c r="I108" s="60"/>
      <c r="J108" s="58">
        <v>13</v>
      </c>
      <c r="K108" s="2">
        <v>1</v>
      </c>
      <c r="L108" s="2" t="s">
        <v>30</v>
      </c>
    </row>
    <row r="109" spans="1:13" ht="12.75" customHeight="1">
      <c r="A109" s="460"/>
      <c r="B109" s="488"/>
      <c r="C109" s="488"/>
      <c r="D109" s="61">
        <v>1</v>
      </c>
      <c r="E109" s="61">
        <v>72</v>
      </c>
      <c r="F109" s="61">
        <v>2</v>
      </c>
      <c r="G109" s="62">
        <v>1</v>
      </c>
      <c r="H109" s="62">
        <f>F109*G109</f>
        <v>2</v>
      </c>
      <c r="I109" s="63"/>
      <c r="J109" s="61">
        <v>15</v>
      </c>
      <c r="L109" s="2" t="s">
        <v>31</v>
      </c>
    </row>
    <row r="110" spans="1:13">
      <c r="A110" s="329"/>
      <c r="B110" s="26"/>
      <c r="C110" s="27"/>
      <c r="D110" s="28"/>
      <c r="E110" s="29"/>
      <c r="F110" s="30" t="s">
        <v>26</v>
      </c>
      <c r="G110" s="31">
        <f>SUM(G107:G109)</f>
        <v>3</v>
      </c>
      <c r="H110" s="32">
        <f>SUM(H104:H109)</f>
        <v>6</v>
      </c>
      <c r="I110" s="33">
        <f>SUM(I104:I109)</f>
        <v>0</v>
      </c>
      <c r="J110" s="34">
        <f>SUM(J107:J109)</f>
        <v>41</v>
      </c>
      <c r="K110" s="184">
        <f>SUM(K108:K109)</f>
        <v>1</v>
      </c>
    </row>
    <row r="111" spans="1:13" ht="12.75" customHeight="1">
      <c r="A111" s="515" t="s">
        <v>113</v>
      </c>
      <c r="B111" s="461">
        <v>2</v>
      </c>
      <c r="C111" s="461" t="s">
        <v>112</v>
      </c>
      <c r="D111" s="167">
        <v>2</v>
      </c>
      <c r="E111" s="232">
        <v>72</v>
      </c>
      <c r="F111" s="232">
        <v>2</v>
      </c>
      <c r="G111" s="233">
        <v>1</v>
      </c>
      <c r="H111" s="270">
        <f>F111*G111</f>
        <v>2</v>
      </c>
      <c r="I111" s="288"/>
      <c r="J111" s="167">
        <v>15</v>
      </c>
      <c r="K111" s="184"/>
      <c r="L111" s="2" t="s">
        <v>29</v>
      </c>
    </row>
    <row r="112" spans="1:13" ht="12.75" customHeight="1">
      <c r="A112" s="516"/>
      <c r="B112" s="488"/>
      <c r="C112" s="462"/>
      <c r="D112" s="61">
        <v>1</v>
      </c>
      <c r="E112" s="61">
        <v>72</v>
      </c>
      <c r="F112" s="61">
        <v>2</v>
      </c>
      <c r="G112" s="62">
        <v>1</v>
      </c>
      <c r="H112" s="62">
        <f>F112*G112</f>
        <v>2</v>
      </c>
      <c r="I112" s="63"/>
      <c r="J112" s="61">
        <v>15</v>
      </c>
      <c r="K112" s="2">
        <v>1</v>
      </c>
      <c r="L112" s="2" t="s">
        <v>30</v>
      </c>
    </row>
    <row r="113" spans="1:12">
      <c r="A113" s="329"/>
      <c r="B113" s="47"/>
      <c r="C113" s="330"/>
      <c r="D113" s="28"/>
      <c r="E113" s="29"/>
      <c r="F113" s="30" t="s">
        <v>26</v>
      </c>
      <c r="G113" s="31">
        <f>SUM(G111:G112)</f>
        <v>2</v>
      </c>
      <c r="H113" s="32">
        <f>SUM(H111:H112)</f>
        <v>4</v>
      </c>
      <c r="I113" s="48">
        <f>SUM(I106:I112)</f>
        <v>0</v>
      </c>
      <c r="J113" s="34">
        <f>SUM(J111:J112)</f>
        <v>30</v>
      </c>
      <c r="K113" s="195">
        <f>SUM(K112)</f>
        <v>1</v>
      </c>
    </row>
    <row r="114" spans="1:12">
      <c r="A114" s="281" t="s">
        <v>114</v>
      </c>
      <c r="B114" s="282">
        <v>1</v>
      </c>
      <c r="C114" s="282" t="s">
        <v>115</v>
      </c>
      <c r="D114" s="331">
        <v>1</v>
      </c>
      <c r="E114" s="331">
        <v>108</v>
      </c>
      <c r="F114" s="331">
        <v>3</v>
      </c>
      <c r="G114" s="285">
        <v>1</v>
      </c>
      <c r="H114" s="332">
        <v>3</v>
      </c>
      <c r="I114" s="74"/>
      <c r="J114" s="283">
        <v>15</v>
      </c>
      <c r="K114" s="2">
        <v>1</v>
      </c>
      <c r="L114" s="2" t="s">
        <v>29</v>
      </c>
    </row>
    <row r="115" spans="1:12">
      <c r="A115" s="329"/>
      <c r="B115" s="47"/>
      <c r="C115" s="47"/>
      <c r="D115" s="28"/>
      <c r="E115" s="29"/>
      <c r="F115" s="30" t="s">
        <v>26</v>
      </c>
      <c r="G115" s="31">
        <f>SUM(G114)</f>
        <v>1</v>
      </c>
      <c r="H115" s="32">
        <f>SUM(H114)</f>
        <v>3</v>
      </c>
      <c r="I115" s="48">
        <f>SUM(I109:I114)</f>
        <v>0</v>
      </c>
      <c r="J115" s="34">
        <f>SUM(J114)</f>
        <v>15</v>
      </c>
      <c r="K115" s="195">
        <f>SUM(K114)</f>
        <v>1</v>
      </c>
    </row>
    <row r="116" spans="1:12">
      <c r="A116" s="517" t="s">
        <v>114</v>
      </c>
      <c r="B116" s="461">
        <v>1</v>
      </c>
      <c r="C116" s="461" t="s">
        <v>116</v>
      </c>
      <c r="D116" s="333">
        <v>1</v>
      </c>
      <c r="E116" s="333">
        <v>108</v>
      </c>
      <c r="F116" s="333">
        <v>3</v>
      </c>
      <c r="G116" s="214">
        <v>1</v>
      </c>
      <c r="H116" s="214">
        <f>F116*G116</f>
        <v>3</v>
      </c>
      <c r="I116" s="213"/>
      <c r="J116" s="315">
        <v>15</v>
      </c>
      <c r="K116" s="2">
        <v>1</v>
      </c>
      <c r="L116" s="2" t="s">
        <v>29</v>
      </c>
    </row>
    <row r="117" spans="1:12">
      <c r="A117" s="517"/>
      <c r="B117" s="488"/>
      <c r="C117" s="488"/>
      <c r="D117" s="334">
        <v>1</v>
      </c>
      <c r="E117" s="334">
        <v>108</v>
      </c>
      <c r="F117" s="334">
        <v>3</v>
      </c>
      <c r="G117" s="220">
        <v>1</v>
      </c>
      <c r="H117" s="220">
        <f>F117*G117</f>
        <v>3</v>
      </c>
      <c r="I117" s="219"/>
      <c r="J117" s="323">
        <v>14</v>
      </c>
      <c r="L117" s="2" t="s">
        <v>30</v>
      </c>
    </row>
    <row r="118" spans="1:12">
      <c r="A118" s="329"/>
      <c r="B118" s="47"/>
      <c r="C118" s="47"/>
      <c r="D118" s="28"/>
      <c r="E118" s="29"/>
      <c r="F118" s="30" t="s">
        <v>26</v>
      </c>
      <c r="G118" s="32">
        <f>SUM(G116:G117)</f>
        <v>2</v>
      </c>
      <c r="H118" s="32">
        <f>SUM(H116:H117)</f>
        <v>6</v>
      </c>
      <c r="I118" s="33">
        <f>SUM(I113:I117)</f>
        <v>0</v>
      </c>
      <c r="J118" s="49">
        <f>SUM(J116:J117)</f>
        <v>29</v>
      </c>
      <c r="K118" s="195">
        <f>SUM(K116:K117)</f>
        <v>1</v>
      </c>
    </row>
    <row r="119" spans="1:12">
      <c r="A119" s="517" t="s">
        <v>114</v>
      </c>
      <c r="B119" s="461">
        <v>1</v>
      </c>
      <c r="C119" s="461" t="s">
        <v>117</v>
      </c>
      <c r="D119" s="333">
        <v>1</v>
      </c>
      <c r="E119" s="333">
        <v>108</v>
      </c>
      <c r="F119" s="333">
        <v>3</v>
      </c>
      <c r="G119" s="214">
        <v>1</v>
      </c>
      <c r="H119" s="214">
        <f>F119*G119</f>
        <v>3</v>
      </c>
      <c r="I119" s="335"/>
      <c r="J119" s="315">
        <v>15</v>
      </c>
      <c r="L119" s="2" t="s">
        <v>29</v>
      </c>
    </row>
    <row r="120" spans="1:12">
      <c r="A120" s="517"/>
      <c r="B120" s="488"/>
      <c r="C120" s="488"/>
      <c r="D120" s="334">
        <v>1</v>
      </c>
      <c r="E120" s="334">
        <v>108</v>
      </c>
      <c r="F120" s="334">
        <v>3</v>
      </c>
      <c r="G120" s="220">
        <v>1</v>
      </c>
      <c r="H120" s="220">
        <f>F120*G120</f>
        <v>3</v>
      </c>
      <c r="I120" s="336"/>
      <c r="J120" s="323">
        <v>15</v>
      </c>
      <c r="L120" s="2" t="s">
        <v>30</v>
      </c>
    </row>
    <row r="121" spans="1:12">
      <c r="A121" s="329"/>
      <c r="B121" s="47"/>
      <c r="C121" s="47"/>
      <c r="D121" s="28"/>
      <c r="E121" s="29"/>
      <c r="F121" s="30" t="s">
        <v>26</v>
      </c>
      <c r="G121" s="32">
        <f>SUM(G119:G120)</f>
        <v>2</v>
      </c>
      <c r="H121" s="32">
        <f>SUM(H119:H120)</f>
        <v>6</v>
      </c>
      <c r="I121" s="33">
        <f>SUM(I116:I120)</f>
        <v>0</v>
      </c>
      <c r="J121" s="34">
        <f>SUM(J119:J120)</f>
        <v>30</v>
      </c>
      <c r="K121" s="195"/>
    </row>
    <row r="122" spans="1:12">
      <c r="A122" s="337" t="s">
        <v>118</v>
      </c>
      <c r="B122" s="73">
        <v>1</v>
      </c>
      <c r="C122" s="338" t="s">
        <v>119</v>
      </c>
      <c r="D122" s="331">
        <v>1</v>
      </c>
      <c r="E122" s="331">
        <v>72</v>
      </c>
      <c r="F122" s="331">
        <v>2</v>
      </c>
      <c r="G122" s="339">
        <v>1</v>
      </c>
      <c r="H122" s="340">
        <f>F122*G122</f>
        <v>2</v>
      </c>
      <c r="I122" s="341"/>
      <c r="J122" s="342">
        <v>15</v>
      </c>
      <c r="L122" s="2" t="s">
        <v>29</v>
      </c>
    </row>
    <row r="123" spans="1:12">
      <c r="A123" s="329"/>
      <c r="B123" s="26"/>
      <c r="C123" s="27"/>
      <c r="D123" s="28"/>
      <c r="E123" s="29"/>
      <c r="F123" s="30" t="s">
        <v>26</v>
      </c>
      <c r="G123" s="32">
        <f>SUM(G122)</f>
        <v>1</v>
      </c>
      <c r="H123" s="32">
        <f>SUM(H122)</f>
        <v>2</v>
      </c>
      <c r="I123" s="33">
        <f>SUM(I118:I122)</f>
        <v>0</v>
      </c>
      <c r="J123" s="343">
        <f>SUM(J122)</f>
        <v>15</v>
      </c>
      <c r="K123" s="195"/>
    </row>
    <row r="124" spans="1:12" ht="12.6" customHeight="1">
      <c r="A124" s="281" t="s">
        <v>120</v>
      </c>
      <c r="B124" s="73">
        <v>2</v>
      </c>
      <c r="C124" s="73" t="s">
        <v>99</v>
      </c>
      <c r="D124" s="283">
        <v>1</v>
      </c>
      <c r="E124" s="283">
        <v>72</v>
      </c>
      <c r="F124" s="283">
        <v>2</v>
      </c>
      <c r="G124" s="285">
        <v>1</v>
      </c>
      <c r="H124" s="344">
        <f>F124*G124</f>
        <v>2</v>
      </c>
      <c r="I124" s="282"/>
      <c r="J124" s="345">
        <v>15</v>
      </c>
      <c r="L124" s="2" t="s">
        <v>29</v>
      </c>
    </row>
    <row r="125" spans="1:12">
      <c r="A125" s="329"/>
      <c r="B125" s="26"/>
      <c r="C125" s="26"/>
      <c r="D125" s="28"/>
      <c r="E125" s="29"/>
      <c r="F125" s="30" t="s">
        <v>26</v>
      </c>
      <c r="G125" s="31">
        <f>SUM(G124)</f>
        <v>1</v>
      </c>
      <c r="H125" s="32">
        <f>SUM(H124)</f>
        <v>2</v>
      </c>
      <c r="I125" s="33">
        <f>SUM(I122:I124)</f>
        <v>0</v>
      </c>
      <c r="J125" s="34">
        <f>SUM(J124)</f>
        <v>15</v>
      </c>
    </row>
    <row r="126" spans="1:12" ht="15.6" customHeight="1">
      <c r="A126" s="512" t="s">
        <v>32</v>
      </c>
      <c r="B126" s="513"/>
      <c r="C126" s="513"/>
      <c r="D126" s="514"/>
      <c r="E126" s="346"/>
      <c r="F126" s="346"/>
      <c r="G126" s="64">
        <f>SUM(G110,G113,G115,G118,G121,G123,G125)</f>
        <v>12</v>
      </c>
      <c r="H126" s="64">
        <f>SUM(H125+H123+H121+H118+H115+H113+H110)</f>
        <v>29</v>
      </c>
      <c r="I126" s="65">
        <v>0</v>
      </c>
      <c r="J126" s="66">
        <f>SUM(J125+J123+J121+J118+J115+J113+J110)</f>
        <v>175</v>
      </c>
      <c r="K126" s="2" t="e">
        <f>#REF!+#REF!+K125+#REF!+K123+K121+K118+K115+K113+K110</f>
        <v>#REF!</v>
      </c>
    </row>
    <row r="127" spans="1:12" ht="35.450000000000003" customHeight="1">
      <c r="A127" s="52"/>
      <c r="B127" s="52"/>
      <c r="C127" s="52"/>
      <c r="D127" s="52"/>
      <c r="E127" s="52"/>
      <c r="F127" s="52"/>
      <c r="G127" s="347"/>
      <c r="H127" s="347"/>
      <c r="I127" s="347"/>
      <c r="J127" s="348"/>
    </row>
    <row r="128" spans="1:12" ht="39" customHeight="1">
      <c r="A128" s="447" t="s">
        <v>12</v>
      </c>
      <c r="B128" s="447" t="s">
        <v>33</v>
      </c>
      <c r="C128" s="447" t="s">
        <v>14</v>
      </c>
      <c r="D128" s="447" t="s">
        <v>15</v>
      </c>
      <c r="E128" s="447" t="s">
        <v>16</v>
      </c>
      <c r="F128" s="447" t="s">
        <v>17</v>
      </c>
      <c r="G128" s="447" t="s">
        <v>18</v>
      </c>
      <c r="H128" s="53" t="s">
        <v>19</v>
      </c>
      <c r="I128" s="447" t="s">
        <v>34</v>
      </c>
      <c r="J128" s="16" t="s">
        <v>21</v>
      </c>
    </row>
    <row r="129" spans="1:13" ht="45" customHeight="1">
      <c r="A129" s="448"/>
      <c r="B129" s="448"/>
      <c r="C129" s="448"/>
      <c r="D129" s="448"/>
      <c r="E129" s="448"/>
      <c r="F129" s="448"/>
      <c r="G129" s="448"/>
      <c r="H129" s="17" t="s">
        <v>22</v>
      </c>
      <c r="I129" s="448"/>
      <c r="J129" s="17" t="s">
        <v>45</v>
      </c>
    </row>
    <row r="130" spans="1:13" ht="16.149999999999999" customHeight="1">
      <c r="A130" s="518" t="s">
        <v>121</v>
      </c>
      <c r="B130" s="519"/>
      <c r="C130" s="519"/>
      <c r="D130" s="519"/>
      <c r="E130" s="519"/>
      <c r="F130" s="519"/>
      <c r="G130" s="519"/>
      <c r="H130" s="519"/>
      <c r="I130" s="519"/>
      <c r="J130" s="520"/>
    </row>
    <row r="131" spans="1:13" ht="12.75" customHeight="1">
      <c r="A131" s="349" t="s">
        <v>122</v>
      </c>
      <c r="B131" s="350">
        <v>1</v>
      </c>
      <c r="C131" s="351" t="s">
        <v>123</v>
      </c>
      <c r="D131" s="352">
        <v>1</v>
      </c>
      <c r="E131" s="352">
        <v>72</v>
      </c>
      <c r="F131" s="352">
        <v>2</v>
      </c>
      <c r="G131" s="353">
        <v>1</v>
      </c>
      <c r="H131" s="354">
        <f>F131*G131</f>
        <v>2</v>
      </c>
      <c r="I131" s="225"/>
      <c r="J131" s="225">
        <v>15</v>
      </c>
      <c r="K131" s="355">
        <v>2</v>
      </c>
      <c r="L131" s="2" t="s">
        <v>29</v>
      </c>
    </row>
    <row r="132" spans="1:13">
      <c r="A132" s="356"/>
      <c r="B132" s="27"/>
      <c r="C132" s="27"/>
      <c r="D132" s="28"/>
      <c r="E132" s="29"/>
      <c r="F132" s="30" t="s">
        <v>26</v>
      </c>
      <c r="G132" s="31">
        <f>SUM(G131)</f>
        <v>1</v>
      </c>
      <c r="H132" s="32">
        <f>SUM(H128:H131)</f>
        <v>2</v>
      </c>
      <c r="I132" s="33">
        <f>SUM(I128:I131)</f>
        <v>0</v>
      </c>
      <c r="J132" s="34">
        <f>J131</f>
        <v>15</v>
      </c>
      <c r="K132" s="195">
        <f>SUM(K131)</f>
        <v>2</v>
      </c>
    </row>
    <row r="133" spans="1:13">
      <c r="A133" s="349" t="s">
        <v>124</v>
      </c>
      <c r="B133" s="357">
        <v>1</v>
      </c>
      <c r="C133" s="351" t="s">
        <v>123</v>
      </c>
      <c r="D133" s="352">
        <v>1</v>
      </c>
      <c r="E133" s="352">
        <v>72</v>
      </c>
      <c r="F133" s="352">
        <v>2</v>
      </c>
      <c r="G133" s="353">
        <v>1</v>
      </c>
      <c r="H133" s="358">
        <f>F133*G133</f>
        <v>2</v>
      </c>
      <c r="I133" s="225"/>
      <c r="J133" s="225">
        <v>15</v>
      </c>
      <c r="L133" s="2" t="s">
        <v>29</v>
      </c>
    </row>
    <row r="134" spans="1:13">
      <c r="A134" s="356"/>
      <c r="B134" s="47"/>
      <c r="C134" s="26"/>
      <c r="D134" s="190"/>
      <c r="E134" s="191"/>
      <c r="F134" s="192" t="s">
        <v>26</v>
      </c>
      <c r="G134" s="245">
        <f>SUM(G133)</f>
        <v>1</v>
      </c>
      <c r="H134" s="193">
        <f>SUM(H133)</f>
        <v>2</v>
      </c>
      <c r="I134" s="33">
        <f>SUM(I129:I133)</f>
        <v>0</v>
      </c>
      <c r="J134" s="34">
        <f>SUM(J133)</f>
        <v>15</v>
      </c>
      <c r="K134" s="195"/>
    </row>
    <row r="135" spans="1:13">
      <c r="A135" s="521" t="s">
        <v>125</v>
      </c>
      <c r="B135" s="471">
        <v>2</v>
      </c>
      <c r="C135" s="478" t="s">
        <v>72</v>
      </c>
      <c r="D135" s="167">
        <v>2</v>
      </c>
      <c r="E135" s="232">
        <v>72</v>
      </c>
      <c r="F135" s="333">
        <v>2</v>
      </c>
      <c r="G135" s="37">
        <v>1</v>
      </c>
      <c r="H135" s="37">
        <f>F135</f>
        <v>2</v>
      </c>
      <c r="I135" s="288"/>
      <c r="J135" s="167">
        <v>15</v>
      </c>
      <c r="K135" s="195"/>
      <c r="L135" s="2" t="s">
        <v>29</v>
      </c>
    </row>
    <row r="136" spans="1:13" ht="12.6" customHeight="1">
      <c r="A136" s="522"/>
      <c r="B136" s="472"/>
      <c r="C136" s="493"/>
      <c r="D136" s="334">
        <v>1</v>
      </c>
      <c r="E136" s="334">
        <v>144</v>
      </c>
      <c r="F136" s="334">
        <v>4</v>
      </c>
      <c r="G136" s="45">
        <v>1</v>
      </c>
      <c r="H136" s="45">
        <f>F136</f>
        <v>4</v>
      </c>
      <c r="I136" s="44"/>
      <c r="J136" s="44">
        <v>15</v>
      </c>
      <c r="L136" s="2" t="s">
        <v>30</v>
      </c>
      <c r="M136" s="2" t="s">
        <v>85</v>
      </c>
    </row>
    <row r="137" spans="1:13">
      <c r="A137" s="26"/>
      <c r="B137" s="47"/>
      <c r="C137" s="47"/>
      <c r="D137" s="28"/>
      <c r="E137" s="29"/>
      <c r="F137" s="30" t="s">
        <v>26</v>
      </c>
      <c r="G137" s="32">
        <f>SUM(G135:G136)</f>
        <v>2</v>
      </c>
      <c r="H137" s="32">
        <f>SUM(H135:H136)</f>
        <v>6</v>
      </c>
      <c r="I137" s="48">
        <f>SUM(I132:I136)</f>
        <v>0</v>
      </c>
      <c r="J137" s="49">
        <f>SUM(J135:J136)</f>
        <v>30</v>
      </c>
    </row>
    <row r="138" spans="1:13" ht="18" customHeight="1" thickBot="1">
      <c r="A138" s="535" t="s">
        <v>32</v>
      </c>
      <c r="B138" s="536"/>
      <c r="C138" s="536"/>
      <c r="D138" s="537"/>
      <c r="E138" s="360"/>
      <c r="F138" s="360"/>
      <c r="G138" s="361">
        <f>G132+G134+G137</f>
        <v>4</v>
      </c>
      <c r="H138" s="361">
        <f>H132+H134+H137</f>
        <v>10</v>
      </c>
      <c r="I138" s="361">
        <v>0</v>
      </c>
      <c r="J138" s="361">
        <f>J132+J134+J137</f>
        <v>60</v>
      </c>
      <c r="K138" s="2">
        <f>K132+K134+K137</f>
        <v>2</v>
      </c>
    </row>
    <row r="139" spans="1:13">
      <c r="A139" s="362"/>
      <c r="B139" s="362"/>
      <c r="C139" s="362"/>
      <c r="D139" s="362"/>
      <c r="E139" s="362"/>
      <c r="F139" s="362"/>
      <c r="G139" s="362"/>
      <c r="H139" s="362"/>
      <c r="I139" s="362"/>
      <c r="J139" s="362"/>
    </row>
    <row r="140" spans="1:13" ht="36.75" customHeight="1">
      <c r="A140" s="538" t="s">
        <v>12</v>
      </c>
      <c r="B140" s="447" t="s">
        <v>33</v>
      </c>
      <c r="C140" s="447" t="s">
        <v>14</v>
      </c>
      <c r="D140" s="447" t="s">
        <v>15</v>
      </c>
      <c r="E140" s="447" t="s">
        <v>16</v>
      </c>
      <c r="F140" s="447" t="s">
        <v>17</v>
      </c>
      <c r="G140" s="447" t="s">
        <v>18</v>
      </c>
      <c r="H140" s="53" t="s">
        <v>19</v>
      </c>
      <c r="I140" s="447" t="s">
        <v>34</v>
      </c>
      <c r="J140" s="16" t="s">
        <v>21</v>
      </c>
    </row>
    <row r="141" spans="1:13" ht="43.5" customHeight="1">
      <c r="A141" s="538"/>
      <c r="B141" s="448"/>
      <c r="C141" s="448"/>
      <c r="D141" s="448"/>
      <c r="E141" s="448"/>
      <c r="F141" s="448"/>
      <c r="G141" s="448"/>
      <c r="H141" s="17" t="s">
        <v>22</v>
      </c>
      <c r="I141" s="448"/>
      <c r="J141" s="17" t="s">
        <v>45</v>
      </c>
    </row>
    <row r="142" spans="1:13">
      <c r="A142" s="523" t="s">
        <v>126</v>
      </c>
      <c r="B142" s="524"/>
      <c r="C142" s="524"/>
      <c r="D142" s="524"/>
      <c r="E142" s="524"/>
      <c r="F142" s="524"/>
      <c r="G142" s="524"/>
      <c r="H142" s="524"/>
      <c r="I142" s="524"/>
      <c r="J142" s="525"/>
    </row>
    <row r="143" spans="1:13" ht="13.15" customHeight="1">
      <c r="A143" s="526" t="s">
        <v>127</v>
      </c>
      <c r="B143" s="529">
        <v>1</v>
      </c>
      <c r="C143" s="532" t="s">
        <v>128</v>
      </c>
      <c r="D143" s="443">
        <v>1</v>
      </c>
      <c r="E143" s="443">
        <v>36</v>
      </c>
      <c r="F143" s="443">
        <v>1</v>
      </c>
      <c r="G143" s="264">
        <v>1</v>
      </c>
      <c r="H143" s="264">
        <v>1</v>
      </c>
      <c r="I143" s="443"/>
      <c r="J143" s="443">
        <v>16</v>
      </c>
      <c r="K143" s="363">
        <v>2</v>
      </c>
      <c r="L143" s="2" t="s">
        <v>29</v>
      </c>
    </row>
    <row r="144" spans="1:13">
      <c r="A144" s="527"/>
      <c r="B144" s="530"/>
      <c r="C144" s="533"/>
      <c r="D144" s="444">
        <v>1</v>
      </c>
      <c r="E144" s="444">
        <v>36</v>
      </c>
      <c r="F144" s="444">
        <v>1</v>
      </c>
      <c r="G144" s="267">
        <v>1</v>
      </c>
      <c r="H144" s="267">
        <v>1</v>
      </c>
      <c r="I144" s="444"/>
      <c r="J144" s="444">
        <v>16</v>
      </c>
      <c r="K144" s="363">
        <v>1</v>
      </c>
      <c r="L144" s="2" t="s">
        <v>129</v>
      </c>
    </row>
    <row r="145" spans="1:12">
      <c r="A145" s="528"/>
      <c r="B145" s="531"/>
      <c r="C145" s="534"/>
      <c r="D145" s="445">
        <v>1</v>
      </c>
      <c r="E145" s="445">
        <v>36</v>
      </c>
      <c r="F145" s="445">
        <v>1</v>
      </c>
      <c r="G145" s="262">
        <v>1</v>
      </c>
      <c r="H145" s="262">
        <v>1</v>
      </c>
      <c r="I145" s="445"/>
      <c r="J145" s="445">
        <v>16</v>
      </c>
      <c r="K145" s="364"/>
      <c r="L145" s="2" t="s">
        <v>130</v>
      </c>
    </row>
    <row r="146" spans="1:12">
      <c r="A146" s="356"/>
      <c r="B146" s="365"/>
      <c r="C146" s="27"/>
      <c r="D146" s="28"/>
      <c r="E146" s="29"/>
      <c r="F146" s="30" t="s">
        <v>26</v>
      </c>
      <c r="G146" s="31">
        <f>SUM(G143:G145)</f>
        <v>3</v>
      </c>
      <c r="H146" s="32">
        <f>SUM(H143:H145)</f>
        <v>3</v>
      </c>
      <c r="I146" s="33">
        <v>0</v>
      </c>
      <c r="J146" s="34">
        <f>SUM(J143:J145)</f>
        <v>48</v>
      </c>
      <c r="K146" s="195">
        <f>SUM(K143:K145)</f>
        <v>3</v>
      </c>
    </row>
    <row r="147" spans="1:12">
      <c r="A147" s="366" t="s">
        <v>131</v>
      </c>
      <c r="B147" s="367">
        <v>1</v>
      </c>
      <c r="C147" s="367" t="s">
        <v>132</v>
      </c>
      <c r="D147" s="331">
        <v>1</v>
      </c>
      <c r="E147" s="331">
        <v>108</v>
      </c>
      <c r="F147" s="331">
        <v>3</v>
      </c>
      <c r="G147" s="276">
        <v>1</v>
      </c>
      <c r="H147" s="276">
        <v>3</v>
      </c>
      <c r="I147" s="25"/>
      <c r="J147" s="25">
        <v>15</v>
      </c>
      <c r="L147" s="2" t="s">
        <v>29</v>
      </c>
    </row>
    <row r="148" spans="1:12">
      <c r="A148" s="26"/>
      <c r="B148" s="47"/>
      <c r="C148" s="47"/>
      <c r="D148" s="28"/>
      <c r="E148" s="29"/>
      <c r="F148" s="30" t="s">
        <v>26</v>
      </c>
      <c r="G148" s="32">
        <f>SUM(G147)</f>
        <v>1</v>
      </c>
      <c r="H148" s="32">
        <f>SUM(H147)</f>
        <v>3</v>
      </c>
      <c r="I148" s="33">
        <f>SUM(I146:I147)</f>
        <v>0</v>
      </c>
      <c r="J148" s="34">
        <f>SUM(J147)</f>
        <v>15</v>
      </c>
      <c r="K148" s="195"/>
    </row>
    <row r="149" spans="1:12" ht="18" customHeight="1">
      <c r="A149" s="540" t="s">
        <v>32</v>
      </c>
      <c r="B149" s="513"/>
      <c r="C149" s="513"/>
      <c r="D149" s="541"/>
      <c r="E149" s="346"/>
      <c r="F149" s="346"/>
      <c r="G149" s="368">
        <f>G146+G148</f>
        <v>4</v>
      </c>
      <c r="H149" s="368">
        <f>H146+H148</f>
        <v>6</v>
      </c>
      <c r="I149" s="369">
        <v>0</v>
      </c>
      <c r="J149" s="370">
        <f>J146+J148</f>
        <v>63</v>
      </c>
      <c r="K149" s="2">
        <f>K146+K148</f>
        <v>3</v>
      </c>
    </row>
    <row r="150" spans="1:12" ht="57.6" customHeight="1">
      <c r="A150" s="371"/>
      <c r="B150" s="52"/>
      <c r="C150" s="52"/>
      <c r="D150" s="52"/>
      <c r="E150" s="52"/>
      <c r="F150" s="52"/>
      <c r="G150" s="372"/>
      <c r="H150" s="372"/>
      <c r="I150" s="372"/>
      <c r="J150" s="373"/>
    </row>
    <row r="151" spans="1:12" ht="33.75" customHeight="1">
      <c r="A151" s="538" t="s">
        <v>12</v>
      </c>
      <c r="B151" s="538" t="s">
        <v>33</v>
      </c>
      <c r="C151" s="538" t="s">
        <v>14</v>
      </c>
      <c r="D151" s="538" t="s">
        <v>15</v>
      </c>
      <c r="E151" s="538" t="s">
        <v>16</v>
      </c>
      <c r="F151" s="538" t="s">
        <v>17</v>
      </c>
      <c r="G151" s="538" t="s">
        <v>18</v>
      </c>
      <c r="H151" s="538" t="s">
        <v>19</v>
      </c>
      <c r="I151" s="538" t="s">
        <v>44</v>
      </c>
      <c r="J151" s="17" t="s">
        <v>21</v>
      </c>
    </row>
    <row r="152" spans="1:12" ht="22.9" customHeight="1">
      <c r="A152" s="538"/>
      <c r="B152" s="538"/>
      <c r="C152" s="538"/>
      <c r="D152" s="538"/>
      <c r="E152" s="538"/>
      <c r="F152" s="538"/>
      <c r="G152" s="538"/>
      <c r="H152" s="538"/>
      <c r="I152" s="538"/>
      <c r="J152" s="17" t="s">
        <v>45</v>
      </c>
    </row>
    <row r="153" spans="1:12" ht="12.75" customHeight="1">
      <c r="A153" s="539" t="s">
        <v>46</v>
      </c>
      <c r="B153" s="539"/>
      <c r="C153" s="539"/>
      <c r="D153" s="539"/>
      <c r="E153" s="539"/>
      <c r="F153" s="539"/>
      <c r="G153" s="539"/>
      <c r="H153" s="539"/>
      <c r="I153" s="539"/>
      <c r="J153" s="539"/>
    </row>
    <row r="154" spans="1:12" ht="12.75" customHeight="1">
      <c r="A154" s="521" t="s">
        <v>133</v>
      </c>
      <c r="B154" s="471">
        <v>5</v>
      </c>
      <c r="C154" s="478" t="s">
        <v>48</v>
      </c>
      <c r="D154" s="263">
        <v>3</v>
      </c>
      <c r="E154" s="263">
        <v>216</v>
      </c>
      <c r="F154" s="263">
        <v>6</v>
      </c>
      <c r="G154" s="37">
        <v>1</v>
      </c>
      <c r="H154" s="37">
        <f>F154*G154</f>
        <v>6</v>
      </c>
      <c r="I154" s="374"/>
      <c r="J154" s="36">
        <v>14</v>
      </c>
      <c r="L154" s="2" t="s">
        <v>30</v>
      </c>
    </row>
    <row r="155" spans="1:12" ht="12.75" customHeight="1">
      <c r="A155" s="522"/>
      <c r="B155" s="472"/>
      <c r="C155" s="493"/>
      <c r="D155" s="261">
        <v>4</v>
      </c>
      <c r="E155" s="261">
        <v>216</v>
      </c>
      <c r="F155" s="261">
        <v>6</v>
      </c>
      <c r="G155" s="45">
        <v>1</v>
      </c>
      <c r="H155" s="45">
        <f>F155*G155</f>
        <v>6</v>
      </c>
      <c r="I155" s="375"/>
      <c r="J155" s="44">
        <v>15</v>
      </c>
      <c r="K155" s="2">
        <v>1</v>
      </c>
      <c r="L155" s="2" t="s">
        <v>31</v>
      </c>
    </row>
    <row r="156" spans="1:12" ht="12.75" customHeight="1">
      <c r="A156" s="356"/>
      <c r="B156" s="26"/>
      <c r="C156" s="27"/>
      <c r="D156" s="28"/>
      <c r="E156" s="29"/>
      <c r="F156" s="30" t="s">
        <v>26</v>
      </c>
      <c r="G156" s="376">
        <f>SUM(G154:G155)</f>
        <v>2</v>
      </c>
      <c r="H156" s="377">
        <f>SUM(H154:H155)</f>
        <v>12</v>
      </c>
      <c r="I156" s="33">
        <f>SUM(I152:I155)</f>
        <v>0</v>
      </c>
      <c r="J156" s="34">
        <f>SUM(J152:J155)</f>
        <v>29</v>
      </c>
      <c r="K156" s="184">
        <f>SUM(K154:K155)</f>
        <v>1</v>
      </c>
    </row>
    <row r="157" spans="1:12" ht="12.75" customHeight="1">
      <c r="A157" s="526" t="s">
        <v>134</v>
      </c>
      <c r="B157" s="542">
        <v>1</v>
      </c>
      <c r="C157" s="500" t="s">
        <v>48</v>
      </c>
      <c r="D157" s="291">
        <v>2</v>
      </c>
      <c r="E157" s="291">
        <v>216</v>
      </c>
      <c r="F157" s="291">
        <v>6</v>
      </c>
      <c r="G157" s="378">
        <v>1</v>
      </c>
      <c r="H157" s="37">
        <f>F157*G157</f>
        <v>6</v>
      </c>
      <c r="I157" s="379"/>
      <c r="J157" s="269">
        <v>16</v>
      </c>
      <c r="K157" s="2">
        <v>1</v>
      </c>
      <c r="L157" s="2" t="s">
        <v>30</v>
      </c>
    </row>
    <row r="158" spans="1:12" ht="12.75" customHeight="1">
      <c r="A158" s="528"/>
      <c r="B158" s="542"/>
      <c r="C158" s="501"/>
      <c r="D158" s="380">
        <v>2</v>
      </c>
      <c r="E158" s="380">
        <v>216</v>
      </c>
      <c r="F158" s="380">
        <v>6</v>
      </c>
      <c r="G158" s="381">
        <v>1</v>
      </c>
      <c r="H158" s="45">
        <f>F158*G158</f>
        <v>6</v>
      </c>
      <c r="I158" s="382"/>
      <c r="J158" s="272">
        <v>16</v>
      </c>
      <c r="K158" s="2">
        <v>2</v>
      </c>
      <c r="L158" s="2" t="s">
        <v>31</v>
      </c>
    </row>
    <row r="159" spans="1:12" ht="25.5" customHeight="1">
      <c r="A159" s="366" t="s">
        <v>135</v>
      </c>
      <c r="B159" s="383">
        <v>1</v>
      </c>
      <c r="C159" s="501"/>
      <c r="D159" s="384">
        <v>3</v>
      </c>
      <c r="E159" s="384">
        <v>216</v>
      </c>
      <c r="F159" s="384">
        <v>6</v>
      </c>
      <c r="G159" s="385">
        <v>1</v>
      </c>
      <c r="H159" s="276">
        <f>F159*G159</f>
        <v>6</v>
      </c>
      <c r="I159" s="386"/>
      <c r="J159" s="387">
        <v>14</v>
      </c>
      <c r="K159" s="2">
        <v>1</v>
      </c>
      <c r="L159" s="2" t="s">
        <v>43</v>
      </c>
    </row>
    <row r="160" spans="1:12" ht="12.75" customHeight="1">
      <c r="A160" s="356"/>
      <c r="B160" s="27"/>
      <c r="C160" s="27"/>
      <c r="D160" s="28"/>
      <c r="E160" s="29"/>
      <c r="F160" s="30" t="s">
        <v>26</v>
      </c>
      <c r="G160" s="32">
        <f>SUM(G157:G159)</f>
        <v>3</v>
      </c>
      <c r="H160" s="377">
        <f>SUM(H157:H159)</f>
        <v>18</v>
      </c>
      <c r="I160" s="48">
        <f>SUM(I156:I159)</f>
        <v>0</v>
      </c>
      <c r="J160" s="49">
        <f>SUM(J157:J159)</f>
        <v>46</v>
      </c>
      <c r="K160" s="184">
        <f>SUM(K157:K159)</f>
        <v>4</v>
      </c>
    </row>
    <row r="161" spans="1:14" ht="25.5" customHeight="1">
      <c r="A161" s="349" t="s">
        <v>136</v>
      </c>
      <c r="B161" s="388">
        <v>1</v>
      </c>
      <c r="C161" s="388" t="s">
        <v>48</v>
      </c>
      <c r="D161" s="384">
        <v>1</v>
      </c>
      <c r="E161" s="384">
        <v>36</v>
      </c>
      <c r="F161" s="384">
        <v>1</v>
      </c>
      <c r="G161" s="385">
        <v>1</v>
      </c>
      <c r="H161" s="276">
        <f>F161*G161</f>
        <v>1</v>
      </c>
      <c r="I161" s="389"/>
      <c r="J161" s="389">
        <v>17</v>
      </c>
      <c r="L161" s="2" t="s">
        <v>52</v>
      </c>
    </row>
    <row r="162" spans="1:14" ht="12.75" customHeight="1">
      <c r="A162" s="356"/>
      <c r="B162" s="47"/>
      <c r="C162" s="47"/>
      <c r="D162" s="28"/>
      <c r="E162" s="29"/>
      <c r="F162" s="30" t="s">
        <v>26</v>
      </c>
      <c r="G162" s="32">
        <f>SUM(G161)</f>
        <v>1</v>
      </c>
      <c r="H162" s="32">
        <f>SUM(H161)</f>
        <v>1</v>
      </c>
      <c r="I162" s="33">
        <f>SUM(I158:I161)</f>
        <v>0</v>
      </c>
      <c r="J162" s="34">
        <f>SUM(J161)</f>
        <v>17</v>
      </c>
      <c r="K162" s="195"/>
    </row>
    <row r="163" spans="1:14" ht="12.75" customHeight="1">
      <c r="A163" s="543" t="s">
        <v>137</v>
      </c>
      <c r="B163" s="478">
        <v>5</v>
      </c>
      <c r="C163" s="478" t="s">
        <v>51</v>
      </c>
      <c r="D163" s="333">
        <v>2</v>
      </c>
      <c r="E163" s="333">
        <v>144</v>
      </c>
      <c r="F163" s="333">
        <v>4</v>
      </c>
      <c r="G163" s="378">
        <v>1</v>
      </c>
      <c r="H163" s="378">
        <f t="shared" ref="H163:H171" si="2">F163*G163</f>
        <v>4</v>
      </c>
      <c r="I163" s="390"/>
      <c r="J163" s="390">
        <v>20</v>
      </c>
      <c r="K163" s="2">
        <v>1</v>
      </c>
      <c r="L163" s="2" t="s">
        <v>29</v>
      </c>
    </row>
    <row r="164" spans="1:14" ht="12.75" customHeight="1">
      <c r="A164" s="544"/>
      <c r="B164" s="479"/>
      <c r="C164" s="479"/>
      <c r="D164" s="391">
        <v>3</v>
      </c>
      <c r="E164" s="391">
        <v>36</v>
      </c>
      <c r="F164" s="391">
        <v>1</v>
      </c>
      <c r="G164" s="392">
        <v>1</v>
      </c>
      <c r="H164" s="392">
        <f t="shared" si="2"/>
        <v>1</v>
      </c>
      <c r="I164" s="393"/>
      <c r="J164" s="393">
        <v>20</v>
      </c>
      <c r="K164" s="2">
        <v>2</v>
      </c>
      <c r="L164" s="2" t="s">
        <v>30</v>
      </c>
    </row>
    <row r="165" spans="1:14" ht="12.75" customHeight="1">
      <c r="A165" s="544"/>
      <c r="B165" s="479"/>
      <c r="C165" s="479"/>
      <c r="D165" s="394">
        <v>3</v>
      </c>
      <c r="E165" s="391">
        <v>36</v>
      </c>
      <c r="F165" s="391">
        <v>1</v>
      </c>
      <c r="G165" s="392">
        <v>1</v>
      </c>
      <c r="H165" s="392">
        <f t="shared" si="2"/>
        <v>1</v>
      </c>
      <c r="I165" s="393"/>
      <c r="J165" s="393">
        <v>20</v>
      </c>
      <c r="L165" s="2" t="s">
        <v>31</v>
      </c>
    </row>
    <row r="166" spans="1:14" ht="10.9" customHeight="1">
      <c r="A166" s="544"/>
      <c r="B166" s="479"/>
      <c r="C166" s="479"/>
      <c r="D166" s="394">
        <v>4</v>
      </c>
      <c r="E166" s="394">
        <v>144</v>
      </c>
      <c r="F166" s="394">
        <v>4</v>
      </c>
      <c r="G166" s="392">
        <v>1</v>
      </c>
      <c r="H166" s="392">
        <f t="shared" si="2"/>
        <v>4</v>
      </c>
      <c r="I166" s="393"/>
      <c r="J166" s="393">
        <v>17</v>
      </c>
      <c r="K166" s="2">
        <v>1</v>
      </c>
      <c r="L166" s="2" t="s">
        <v>43</v>
      </c>
      <c r="M166" s="2" t="s">
        <v>103</v>
      </c>
    </row>
    <row r="167" spans="1:14" ht="12.75" customHeight="1">
      <c r="A167" s="544"/>
      <c r="B167" s="479"/>
      <c r="C167" s="479"/>
      <c r="D167" s="394">
        <v>1</v>
      </c>
      <c r="E167" s="394">
        <v>72</v>
      </c>
      <c r="F167" s="394">
        <v>2</v>
      </c>
      <c r="G167" s="392">
        <v>1</v>
      </c>
      <c r="H167" s="392">
        <f t="shared" si="2"/>
        <v>2</v>
      </c>
      <c r="I167" s="393"/>
      <c r="J167" s="393">
        <v>17</v>
      </c>
      <c r="K167" s="2">
        <v>1</v>
      </c>
      <c r="L167" s="2" t="s">
        <v>138</v>
      </c>
    </row>
    <row r="168" spans="1:14" ht="13.15" customHeight="1">
      <c r="A168" s="544"/>
      <c r="B168" s="479"/>
      <c r="C168" s="479"/>
      <c r="D168" s="394">
        <v>1</v>
      </c>
      <c r="E168" s="394">
        <v>72</v>
      </c>
      <c r="F168" s="394">
        <v>2</v>
      </c>
      <c r="G168" s="392">
        <v>1</v>
      </c>
      <c r="H168" s="392">
        <f t="shared" si="2"/>
        <v>2</v>
      </c>
      <c r="I168" s="393"/>
      <c r="J168" s="393">
        <v>20</v>
      </c>
      <c r="L168" s="2" t="s">
        <v>90</v>
      </c>
    </row>
    <row r="169" spans="1:14" ht="13.15" customHeight="1">
      <c r="A169" s="545"/>
      <c r="B169" s="547"/>
      <c r="C169" s="547"/>
      <c r="D169" s="394">
        <v>1</v>
      </c>
      <c r="E169" s="395">
        <v>36</v>
      </c>
      <c r="F169" s="395">
        <v>1</v>
      </c>
      <c r="G169" s="392">
        <v>1</v>
      </c>
      <c r="H169" s="392">
        <f t="shared" si="2"/>
        <v>1</v>
      </c>
      <c r="I169" s="393"/>
      <c r="J169" s="393">
        <v>18</v>
      </c>
      <c r="L169" s="2" t="s">
        <v>79</v>
      </c>
      <c r="M169" s="2" t="s">
        <v>109</v>
      </c>
    </row>
    <row r="170" spans="1:14" ht="13.15" customHeight="1">
      <c r="A170" s="545"/>
      <c r="B170" s="547"/>
      <c r="C170" s="547"/>
      <c r="D170" s="394">
        <v>1</v>
      </c>
      <c r="E170" s="395">
        <v>36</v>
      </c>
      <c r="F170" s="395">
        <v>1</v>
      </c>
      <c r="G170" s="392">
        <v>1</v>
      </c>
      <c r="H170" s="392">
        <f t="shared" si="2"/>
        <v>1</v>
      </c>
      <c r="I170" s="393"/>
      <c r="J170" s="393">
        <v>16</v>
      </c>
      <c r="L170" s="2" t="s">
        <v>80</v>
      </c>
      <c r="M170" s="2" t="s">
        <v>109</v>
      </c>
    </row>
    <row r="171" spans="1:14" ht="13.15" customHeight="1">
      <c r="A171" s="546"/>
      <c r="B171" s="548"/>
      <c r="C171" s="548"/>
      <c r="D171" s="334">
        <v>1</v>
      </c>
      <c r="E171" s="396">
        <v>36</v>
      </c>
      <c r="F171" s="396">
        <v>1</v>
      </c>
      <c r="G171" s="381">
        <v>1</v>
      </c>
      <c r="H171" s="381">
        <f t="shared" si="2"/>
        <v>1</v>
      </c>
      <c r="I171" s="397"/>
      <c r="J171" s="397">
        <v>15</v>
      </c>
      <c r="L171" s="2" t="s">
        <v>139</v>
      </c>
      <c r="M171" s="2" t="s">
        <v>109</v>
      </c>
    </row>
    <row r="172" spans="1:14">
      <c r="A172" s="356"/>
      <c r="B172" s="26"/>
      <c r="C172" s="27"/>
      <c r="D172" s="28"/>
      <c r="E172" s="29"/>
      <c r="F172" s="30" t="s">
        <v>26</v>
      </c>
      <c r="G172" s="32">
        <f>SUM(G163:G171)</f>
        <v>9</v>
      </c>
      <c r="H172" s="32">
        <f>SUM(H163:H171)</f>
        <v>17</v>
      </c>
      <c r="I172" s="48">
        <f>SUM(I165:I168)</f>
        <v>0</v>
      </c>
      <c r="J172" s="49">
        <f>SUM(J163:J171)</f>
        <v>163</v>
      </c>
      <c r="K172" s="184">
        <f>SUM(K163:K168)</f>
        <v>5</v>
      </c>
    </row>
    <row r="173" spans="1:14" ht="12" customHeight="1">
      <c r="A173" s="398" t="s">
        <v>140</v>
      </c>
      <c r="B173" s="72">
        <v>1</v>
      </c>
      <c r="C173" s="399" t="s">
        <v>51</v>
      </c>
      <c r="D173" s="400">
        <v>1</v>
      </c>
      <c r="E173" s="400">
        <v>72</v>
      </c>
      <c r="F173" s="400">
        <v>2</v>
      </c>
      <c r="G173" s="385">
        <v>1</v>
      </c>
      <c r="H173" s="401">
        <f>F173*G173</f>
        <v>2</v>
      </c>
      <c r="I173" s="402"/>
      <c r="J173" s="402">
        <v>16</v>
      </c>
      <c r="L173" s="2" t="s">
        <v>29</v>
      </c>
    </row>
    <row r="174" spans="1:14">
      <c r="A174" s="403"/>
      <c r="B174" s="27"/>
      <c r="C174" s="27"/>
      <c r="D174" s="28"/>
      <c r="E174" s="29"/>
      <c r="F174" s="30" t="s">
        <v>26</v>
      </c>
      <c r="G174" s="32">
        <f>SUM(G173)</f>
        <v>1</v>
      </c>
      <c r="H174" s="32">
        <f>SUM(H173)</f>
        <v>2</v>
      </c>
      <c r="I174" s="48">
        <f>SUM(I167:I173)</f>
        <v>0</v>
      </c>
      <c r="J174" s="49">
        <f>SUM(J173)</f>
        <v>16</v>
      </c>
      <c r="K174" s="195"/>
      <c r="N174" s="14"/>
    </row>
    <row r="175" spans="1:14" ht="13.15" customHeight="1">
      <c r="A175" s="526" t="s">
        <v>141</v>
      </c>
      <c r="B175" s="471">
        <v>4</v>
      </c>
      <c r="C175" s="532" t="s">
        <v>40</v>
      </c>
      <c r="D175" s="242">
        <v>2</v>
      </c>
      <c r="E175" s="242">
        <v>144</v>
      </c>
      <c r="F175" s="242">
        <v>4</v>
      </c>
      <c r="G175" s="378">
        <v>1</v>
      </c>
      <c r="H175" s="378">
        <f>F175*G175</f>
        <v>4</v>
      </c>
      <c r="I175" s="390"/>
      <c r="J175" s="390">
        <v>15</v>
      </c>
      <c r="L175" s="2" t="s">
        <v>29</v>
      </c>
    </row>
    <row r="176" spans="1:14">
      <c r="A176" s="527"/>
      <c r="B176" s="554"/>
      <c r="C176" s="533"/>
      <c r="D176" s="391">
        <v>2</v>
      </c>
      <c r="E176" s="391">
        <v>144</v>
      </c>
      <c r="F176" s="391">
        <v>4</v>
      </c>
      <c r="G176" s="238">
        <v>1</v>
      </c>
      <c r="H176" s="392">
        <f>F176*G176</f>
        <v>4</v>
      </c>
      <c r="I176" s="239"/>
      <c r="J176" s="393">
        <v>14</v>
      </c>
      <c r="L176" s="2" t="s">
        <v>30</v>
      </c>
    </row>
    <row r="177" spans="1:14">
      <c r="A177" s="527"/>
      <c r="B177" s="554"/>
      <c r="C177" s="533"/>
      <c r="D177" s="391">
        <v>2</v>
      </c>
      <c r="E177" s="391">
        <v>144</v>
      </c>
      <c r="F177" s="391">
        <v>4</v>
      </c>
      <c r="G177" s="238">
        <v>1</v>
      </c>
      <c r="H177" s="392">
        <f>F177*G177</f>
        <v>4</v>
      </c>
      <c r="I177" s="239"/>
      <c r="J177" s="393">
        <v>11</v>
      </c>
      <c r="K177" s="2">
        <v>1</v>
      </c>
      <c r="L177" s="2" t="s">
        <v>31</v>
      </c>
    </row>
    <row r="178" spans="1:14">
      <c r="A178" s="527"/>
      <c r="B178" s="554"/>
      <c r="C178" s="533"/>
      <c r="D178" s="244">
        <v>3</v>
      </c>
      <c r="E178" s="244">
        <v>216</v>
      </c>
      <c r="F178" s="244">
        <v>6</v>
      </c>
      <c r="G178" s="188">
        <v>1</v>
      </c>
      <c r="H178" s="381">
        <f>F178*G178</f>
        <v>6</v>
      </c>
      <c r="I178" s="187"/>
      <c r="J178" s="397">
        <v>12</v>
      </c>
      <c r="L178" s="2" t="s">
        <v>43</v>
      </c>
    </row>
    <row r="179" spans="1:14">
      <c r="A179" s="356"/>
      <c r="B179" s="26"/>
      <c r="C179" s="27"/>
      <c r="D179" s="28"/>
      <c r="E179" s="29"/>
      <c r="F179" s="30" t="s">
        <v>26</v>
      </c>
      <c r="G179" s="32">
        <f>SUM(G175:G178)</f>
        <v>4</v>
      </c>
      <c r="H179" s="32">
        <f>SUM(H175:H178)</f>
        <v>18</v>
      </c>
      <c r="I179" s="48">
        <f>SUM(I175:I177)</f>
        <v>0</v>
      </c>
      <c r="J179" s="49">
        <f>SUM(J175:J178)</f>
        <v>52</v>
      </c>
      <c r="K179" s="184">
        <f>SUM(K174:K177)</f>
        <v>1</v>
      </c>
    </row>
    <row r="180" spans="1:14" ht="12.75" customHeight="1">
      <c r="A180" s="404" t="s">
        <v>142</v>
      </c>
      <c r="B180" s="405">
        <v>1</v>
      </c>
      <c r="C180" s="367" t="s">
        <v>40</v>
      </c>
      <c r="D180" s="21">
        <v>1</v>
      </c>
      <c r="E180" s="21">
        <v>72</v>
      </c>
      <c r="F180" s="21">
        <v>2</v>
      </c>
      <c r="G180" s="406">
        <v>1</v>
      </c>
      <c r="H180" s="406">
        <f>F180*G180</f>
        <v>2</v>
      </c>
      <c r="I180" s="407"/>
      <c r="J180" s="407">
        <v>12</v>
      </c>
      <c r="L180" s="2" t="s">
        <v>138</v>
      </c>
      <c r="M180" s="2" t="s">
        <v>110</v>
      </c>
    </row>
    <row r="181" spans="1:14" ht="16.149999999999999" customHeight="1">
      <c r="A181" s="356"/>
      <c r="B181" s="26"/>
      <c r="C181" s="27"/>
      <c r="D181" s="28"/>
      <c r="E181" s="29"/>
      <c r="F181" s="30" t="s">
        <v>26</v>
      </c>
      <c r="G181" s="32">
        <f>SUM(G180)</f>
        <v>1</v>
      </c>
      <c r="H181" s="32">
        <f>SUM(H180)</f>
        <v>2</v>
      </c>
      <c r="I181" s="48">
        <f>SUM(I177:I179)</f>
        <v>0</v>
      </c>
      <c r="J181" s="49">
        <f>SUM(J180)</f>
        <v>12</v>
      </c>
    </row>
    <row r="182" spans="1:14" ht="51" customHeight="1">
      <c r="A182" s="366" t="s">
        <v>143</v>
      </c>
      <c r="B182" s="367">
        <v>1</v>
      </c>
      <c r="C182" s="532" t="s">
        <v>40</v>
      </c>
      <c r="D182" s="21">
        <v>1</v>
      </c>
      <c r="E182" s="21">
        <v>72</v>
      </c>
      <c r="F182" s="21">
        <v>2</v>
      </c>
      <c r="G182" s="406">
        <v>1</v>
      </c>
      <c r="H182" s="406">
        <f>F182*G182</f>
        <v>2</v>
      </c>
      <c r="I182" s="407"/>
      <c r="J182" s="407">
        <v>11</v>
      </c>
      <c r="K182" s="235"/>
      <c r="L182" s="2" t="s">
        <v>29</v>
      </c>
      <c r="M182" s="2" t="s">
        <v>110</v>
      </c>
    </row>
    <row r="183" spans="1:14" s="4" customFormat="1" ht="51" customHeight="1">
      <c r="A183" s="366" t="s">
        <v>144</v>
      </c>
      <c r="B183" s="367">
        <v>1</v>
      </c>
      <c r="C183" s="548"/>
      <c r="D183" s="408">
        <v>1</v>
      </c>
      <c r="E183" s="21">
        <v>72</v>
      </c>
      <c r="F183" s="21">
        <v>2</v>
      </c>
      <c r="G183" s="406">
        <v>1</v>
      </c>
      <c r="H183" s="406">
        <f>F183*G183</f>
        <v>2</v>
      </c>
      <c r="I183" s="407"/>
      <c r="J183" s="407">
        <v>13</v>
      </c>
      <c r="L183" s="2" t="s">
        <v>30</v>
      </c>
      <c r="M183" s="2" t="s">
        <v>145</v>
      </c>
      <c r="N183" s="2"/>
    </row>
    <row r="184" spans="1:14">
      <c r="A184" s="356"/>
      <c r="B184" s="27"/>
      <c r="C184" s="27"/>
      <c r="D184" s="28"/>
      <c r="E184" s="29"/>
      <c r="F184" s="30" t="s">
        <v>26</v>
      </c>
      <c r="G184" s="32">
        <f>SUM(G182:G183)</f>
        <v>2</v>
      </c>
      <c r="H184" s="32">
        <f>SUM(H182:H183)</f>
        <v>4</v>
      </c>
      <c r="I184" s="33">
        <f>SUM(I177:I183)</f>
        <v>0</v>
      </c>
      <c r="J184" s="34">
        <f>SUM(J182:J183)</f>
        <v>24</v>
      </c>
      <c r="K184" s="195"/>
      <c r="M184" s="14"/>
    </row>
    <row r="185" spans="1:14" ht="25.5" customHeight="1">
      <c r="A185" s="366" t="s">
        <v>146</v>
      </c>
      <c r="B185" s="405">
        <v>1</v>
      </c>
      <c r="C185" s="405" t="s">
        <v>56</v>
      </c>
      <c r="D185" s="21">
        <v>1</v>
      </c>
      <c r="E185" s="21">
        <v>216</v>
      </c>
      <c r="F185" s="21">
        <v>6</v>
      </c>
      <c r="G185" s="406">
        <v>1</v>
      </c>
      <c r="H185" s="385">
        <f>F185*G185</f>
        <v>6</v>
      </c>
      <c r="I185" s="407"/>
      <c r="J185" s="407">
        <v>17</v>
      </c>
      <c r="L185" s="2" t="s">
        <v>52</v>
      </c>
    </row>
    <row r="186" spans="1:14">
      <c r="A186" s="356"/>
      <c r="B186" s="26"/>
      <c r="C186" s="27"/>
      <c r="D186" s="28"/>
      <c r="E186" s="29"/>
      <c r="F186" s="30" t="s">
        <v>26</v>
      </c>
      <c r="G186" s="32">
        <f>SUM(G185)</f>
        <v>1</v>
      </c>
      <c r="H186" s="32">
        <f>SUM(H185)</f>
        <v>6</v>
      </c>
      <c r="I186" s="33">
        <f>SUM(I180:I185)</f>
        <v>0</v>
      </c>
      <c r="J186" s="34">
        <f>SUM(J185)</f>
        <v>17</v>
      </c>
    </row>
    <row r="187" spans="1:14">
      <c r="A187" s="404" t="s">
        <v>147</v>
      </c>
      <c r="B187" s="550">
        <v>3</v>
      </c>
      <c r="C187" s="532" t="s">
        <v>56</v>
      </c>
      <c r="D187" s="35">
        <v>3</v>
      </c>
      <c r="E187" s="35">
        <v>120</v>
      </c>
      <c r="F187" s="35">
        <v>3</v>
      </c>
      <c r="G187" s="378">
        <v>1</v>
      </c>
      <c r="H187" s="378">
        <f>F187*G187</f>
        <v>3</v>
      </c>
      <c r="I187" s="409"/>
      <c r="J187" s="410">
        <v>17</v>
      </c>
      <c r="L187" s="2" t="s">
        <v>31</v>
      </c>
    </row>
    <row r="188" spans="1:14">
      <c r="A188" s="411"/>
      <c r="B188" s="532"/>
      <c r="C188" s="533"/>
      <c r="D188" s="43">
        <v>3</v>
      </c>
      <c r="E188" s="43">
        <v>120</v>
      </c>
      <c r="F188" s="43">
        <v>3</v>
      </c>
      <c r="G188" s="381">
        <v>1</v>
      </c>
      <c r="H188" s="381">
        <f>F188*G188</f>
        <v>3</v>
      </c>
      <c r="I188" s="397"/>
      <c r="J188" s="397">
        <v>17</v>
      </c>
      <c r="L188" s="2" t="s">
        <v>43</v>
      </c>
    </row>
    <row r="189" spans="1:14">
      <c r="A189" s="412"/>
      <c r="B189" s="413"/>
      <c r="C189" s="413"/>
      <c r="D189" s="413"/>
      <c r="E189" s="29"/>
      <c r="F189" s="30" t="s">
        <v>26</v>
      </c>
      <c r="G189" s="32">
        <f>SUM(G187:G188)</f>
        <v>2</v>
      </c>
      <c r="H189" s="32">
        <f>SUM(H187:H188)</f>
        <v>6</v>
      </c>
      <c r="I189" s="48">
        <f>SUM(I186:I188)</f>
        <v>0</v>
      </c>
      <c r="J189" s="49">
        <f>SUM(J187:J188)</f>
        <v>34</v>
      </c>
      <c r="K189" s="195"/>
    </row>
    <row r="190" spans="1:14">
      <c r="A190" s="404" t="s">
        <v>148</v>
      </c>
      <c r="B190" s="414">
        <v>1</v>
      </c>
      <c r="C190" s="415" t="s">
        <v>56</v>
      </c>
      <c r="D190" s="207">
        <v>1</v>
      </c>
      <c r="E190" s="208">
        <v>216</v>
      </c>
      <c r="F190" s="208">
        <v>6</v>
      </c>
      <c r="G190" s="209">
        <v>1</v>
      </c>
      <c r="H190" s="209">
        <f>F190*G190</f>
        <v>6</v>
      </c>
      <c r="I190" s="359"/>
      <c r="J190" s="207">
        <v>11</v>
      </c>
      <c r="K190" s="195"/>
      <c r="L190" s="2" t="s">
        <v>53</v>
      </c>
    </row>
    <row r="191" spans="1:14">
      <c r="A191" s="356"/>
      <c r="B191" s="26"/>
      <c r="C191" s="26"/>
      <c r="D191" s="28"/>
      <c r="E191" s="29"/>
      <c r="F191" s="30" t="s">
        <v>26</v>
      </c>
      <c r="G191" s="32">
        <f>SUM(G190)</f>
        <v>1</v>
      </c>
      <c r="H191" s="32">
        <f>SUM(H190)</f>
        <v>6</v>
      </c>
      <c r="I191" s="48">
        <f>SUM(I188:I190)</f>
        <v>0</v>
      </c>
      <c r="J191" s="49">
        <f>SUM(J190)</f>
        <v>11</v>
      </c>
      <c r="K191" s="195"/>
      <c r="M191" s="14"/>
      <c r="N191" s="14"/>
    </row>
    <row r="192" spans="1:14">
      <c r="A192" s="404" t="s">
        <v>149</v>
      </c>
      <c r="B192" s="405">
        <v>1</v>
      </c>
      <c r="C192" s="416" t="s">
        <v>150</v>
      </c>
      <c r="D192" s="400">
        <v>1</v>
      </c>
      <c r="E192" s="400">
        <v>72</v>
      </c>
      <c r="F192" s="417" t="s">
        <v>67</v>
      </c>
      <c r="G192" s="385">
        <v>1</v>
      </c>
      <c r="H192" s="385">
        <f>F192*G192</f>
        <v>2</v>
      </c>
      <c r="I192" s="418"/>
      <c r="J192" s="387">
        <v>15</v>
      </c>
      <c r="K192" s="549"/>
      <c r="L192" s="2" t="s">
        <v>29</v>
      </c>
    </row>
    <row r="193" spans="1:12" ht="6" hidden="1" customHeight="1">
      <c r="A193" s="411"/>
      <c r="B193" s="419"/>
      <c r="C193" s="419"/>
      <c r="D193" s="420"/>
      <c r="E193" s="420"/>
      <c r="F193" s="420"/>
      <c r="G193" s="420"/>
      <c r="H193" s="420"/>
      <c r="I193" s="420"/>
      <c r="J193" s="420"/>
      <c r="K193" s="549"/>
    </row>
    <row r="194" spans="1:12" ht="12.75" hidden="1" customHeight="1">
      <c r="A194" s="411"/>
      <c r="B194" s="419"/>
      <c r="C194" s="419"/>
      <c r="D194" s="421"/>
      <c r="E194" s="421"/>
      <c r="F194" s="421"/>
      <c r="G194" s="421"/>
      <c r="H194" s="421"/>
      <c r="I194" s="421"/>
      <c r="J194" s="421"/>
      <c r="K194" s="549"/>
    </row>
    <row r="195" spans="1:12">
      <c r="A195" s="422"/>
      <c r="B195" s="423"/>
      <c r="C195" s="424"/>
      <c r="D195" s="413"/>
      <c r="E195" s="413"/>
      <c r="F195" s="30" t="s">
        <v>26</v>
      </c>
      <c r="G195" s="32">
        <f>SUM(G192:G194)</f>
        <v>1</v>
      </c>
      <c r="H195" s="32">
        <f>SUM(H192:H194)</f>
        <v>2</v>
      </c>
      <c r="I195" s="48">
        <f>SUM(I192:I194)</f>
        <v>0</v>
      </c>
      <c r="J195" s="49">
        <f>SUM(J192:J194)</f>
        <v>15</v>
      </c>
      <c r="L195" s="278"/>
    </row>
    <row r="196" spans="1:12">
      <c r="A196" s="526" t="s">
        <v>151</v>
      </c>
      <c r="B196" s="550">
        <v>3</v>
      </c>
      <c r="C196" s="532" t="s">
        <v>152</v>
      </c>
      <c r="D196" s="333">
        <v>1</v>
      </c>
      <c r="E196" s="333">
        <v>144</v>
      </c>
      <c r="F196" s="425" t="s">
        <v>153</v>
      </c>
      <c r="G196" s="378">
        <v>1</v>
      </c>
      <c r="H196" s="378">
        <v>4</v>
      </c>
      <c r="I196" s="390"/>
      <c r="J196" s="269">
        <v>11</v>
      </c>
      <c r="L196" s="2" t="s">
        <v>29</v>
      </c>
    </row>
    <row r="197" spans="1:12">
      <c r="A197" s="527"/>
      <c r="B197" s="550"/>
      <c r="C197" s="533"/>
      <c r="D197" s="334">
        <v>1</v>
      </c>
      <c r="E197" s="334">
        <v>144</v>
      </c>
      <c r="F197" s="426" t="s">
        <v>153</v>
      </c>
      <c r="G197" s="381">
        <v>1</v>
      </c>
      <c r="H197" s="381">
        <v>4</v>
      </c>
      <c r="I197" s="397"/>
      <c r="J197" s="272">
        <v>11</v>
      </c>
      <c r="L197" s="2" t="s">
        <v>30</v>
      </c>
    </row>
    <row r="198" spans="1:12">
      <c r="A198" s="356"/>
      <c r="B198" s="47"/>
      <c r="C198" s="27"/>
      <c r="D198" s="28"/>
      <c r="E198" s="29"/>
      <c r="F198" s="30" t="s">
        <v>26</v>
      </c>
      <c r="G198" s="32">
        <f>SUM(G196:G197)</f>
        <v>2</v>
      </c>
      <c r="H198" s="32">
        <f>SUM(H196:H197)</f>
        <v>8</v>
      </c>
      <c r="I198" s="33">
        <f>SUM(I192:I197)</f>
        <v>0</v>
      </c>
      <c r="J198" s="34">
        <f>SUM(J196:J197)</f>
        <v>22</v>
      </c>
      <c r="K198" s="195"/>
    </row>
    <row r="199" spans="1:12" ht="12.75" customHeight="1">
      <c r="A199" s="366" t="s">
        <v>154</v>
      </c>
      <c r="B199" s="367">
        <v>1</v>
      </c>
      <c r="C199" s="367" t="s">
        <v>155</v>
      </c>
      <c r="D199" s="427">
        <v>1</v>
      </c>
      <c r="E199" s="427">
        <v>72</v>
      </c>
      <c r="F199" s="427" t="s">
        <v>67</v>
      </c>
      <c r="G199" s="353">
        <v>1</v>
      </c>
      <c r="H199" s="428" t="s">
        <v>67</v>
      </c>
      <c r="I199" s="429"/>
      <c r="J199" s="407">
        <v>15</v>
      </c>
      <c r="L199" s="2" t="s">
        <v>29</v>
      </c>
    </row>
    <row r="200" spans="1:12">
      <c r="A200" s="26"/>
      <c r="B200" s="47"/>
      <c r="C200" s="47"/>
      <c r="D200" s="28"/>
      <c r="E200" s="29"/>
      <c r="F200" s="30" t="s">
        <v>26</v>
      </c>
      <c r="G200" s="31">
        <f>SUM(G199:G199)</f>
        <v>1</v>
      </c>
      <c r="H200" s="32" t="str">
        <f>H199</f>
        <v>2</v>
      </c>
      <c r="I200" s="48">
        <f>SUM(I198:I199)</f>
        <v>0</v>
      </c>
      <c r="J200" s="49">
        <f>SUM(J199:J199)</f>
        <v>15</v>
      </c>
      <c r="K200" s="195"/>
    </row>
    <row r="201" spans="1:12">
      <c r="A201" s="540" t="s">
        <v>32</v>
      </c>
      <c r="B201" s="513"/>
      <c r="C201" s="513"/>
      <c r="D201" s="541"/>
      <c r="E201" s="346"/>
      <c r="F201" s="430"/>
      <c r="G201" s="431">
        <f>G156+G160+G162+G172+G174+G179+G181+G184+G186+G189+G191+G195+G198+G200</f>
        <v>31</v>
      </c>
      <c r="H201" s="432">
        <f>SUM(H156+H160+H162+H172+H174+H179+H181+H184+H186+H189+H191+H195+H198+H200)</f>
        <v>104</v>
      </c>
      <c r="I201" s="431">
        <v>0</v>
      </c>
      <c r="J201" s="433">
        <f>SUM(J200+J198+J195+J189+J186+J184+J179+J181+J174+J172+J162+J160+J156+J191)</f>
        <v>473</v>
      </c>
      <c r="K201" s="184" t="e">
        <f>K200+K198+#REF!+#REF!+K189+K186+K184+K179+K174+K172+#REF!+K162+K160+K156</f>
        <v>#REF!</v>
      </c>
    </row>
    <row r="202" spans="1:12">
      <c r="A202" s="551">
        <v>44440</v>
      </c>
      <c r="B202" s="552"/>
      <c r="C202" s="552"/>
      <c r="D202" s="553"/>
      <c r="E202" s="324"/>
      <c r="F202" s="346"/>
      <c r="G202" s="50">
        <f>G201+G149+G138+G126+G100</f>
        <v>116</v>
      </c>
      <c r="H202" s="50">
        <f>SUM(H201+H149+H138+H126+H100)</f>
        <v>326</v>
      </c>
      <c r="I202" s="50"/>
      <c r="J202" s="50">
        <f>SUM(J201+J149+J138+J126+J100)</f>
        <v>1647</v>
      </c>
    </row>
    <row r="203" spans="1:12">
      <c r="D203" s="434" t="s">
        <v>62</v>
      </c>
      <c r="E203" s="435"/>
      <c r="F203" s="155"/>
      <c r="G203" s="435"/>
      <c r="H203" s="436">
        <f>333-H202</f>
        <v>7</v>
      </c>
      <c r="I203" s="437"/>
      <c r="J203" s="437"/>
    </row>
    <row r="204" spans="1:12">
      <c r="D204" s="438" t="s">
        <v>156</v>
      </c>
      <c r="E204" s="160"/>
      <c r="F204" s="439"/>
      <c r="G204" s="440">
        <f>G202</f>
        <v>116</v>
      </c>
      <c r="H204" s="440">
        <f>H202+H203</f>
        <v>333</v>
      </c>
      <c r="I204" s="441"/>
      <c r="J204" s="440">
        <f>J202</f>
        <v>1647</v>
      </c>
      <c r="K204" s="442" t="e">
        <f>K201+K149+K138+K126+K100</f>
        <v>#REF!</v>
      </c>
      <c r="L204" s="14"/>
    </row>
  </sheetData>
  <mergeCells count="135">
    <mergeCell ref="K192:K194"/>
    <mergeCell ref="A196:A197"/>
    <mergeCell ref="B196:B197"/>
    <mergeCell ref="C196:C197"/>
    <mergeCell ref="A201:D201"/>
    <mergeCell ref="A202:D202"/>
    <mergeCell ref="A175:A178"/>
    <mergeCell ref="B175:B178"/>
    <mergeCell ref="C175:C178"/>
    <mergeCell ref="C182:C183"/>
    <mergeCell ref="B187:B188"/>
    <mergeCell ref="C187:C188"/>
    <mergeCell ref="A157:A158"/>
    <mergeCell ref="B157:B158"/>
    <mergeCell ref="C157:C159"/>
    <mergeCell ref="A163:A171"/>
    <mergeCell ref="B163:B171"/>
    <mergeCell ref="C163:C171"/>
    <mergeCell ref="F151:F152"/>
    <mergeCell ref="G151:G152"/>
    <mergeCell ref="H151:H152"/>
    <mergeCell ref="I151:I152"/>
    <mergeCell ref="A153:J153"/>
    <mergeCell ref="A154:A155"/>
    <mergeCell ref="B154:B155"/>
    <mergeCell ref="C154:C155"/>
    <mergeCell ref="A149:D149"/>
    <mergeCell ref="A151:A152"/>
    <mergeCell ref="B151:B152"/>
    <mergeCell ref="C151:C152"/>
    <mergeCell ref="D151:D152"/>
    <mergeCell ref="E151:E152"/>
    <mergeCell ref="F140:F141"/>
    <mergeCell ref="G140:G141"/>
    <mergeCell ref="I140:I141"/>
    <mergeCell ref="A142:J142"/>
    <mergeCell ref="A143:A145"/>
    <mergeCell ref="B143:B145"/>
    <mergeCell ref="C143:C145"/>
    <mergeCell ref="A138:D138"/>
    <mergeCell ref="A140:A141"/>
    <mergeCell ref="B140:B141"/>
    <mergeCell ref="C140:C141"/>
    <mergeCell ref="D140:D141"/>
    <mergeCell ref="E140:E141"/>
    <mergeCell ref="E128:E129"/>
    <mergeCell ref="F128:F129"/>
    <mergeCell ref="G128:G129"/>
    <mergeCell ref="I128:I129"/>
    <mergeCell ref="A130:J130"/>
    <mergeCell ref="A135:A136"/>
    <mergeCell ref="B135:B136"/>
    <mergeCell ref="C135:C136"/>
    <mergeCell ref="A119:A120"/>
    <mergeCell ref="B119:B120"/>
    <mergeCell ref="C119:C120"/>
    <mergeCell ref="A126:D126"/>
    <mergeCell ref="A128:A129"/>
    <mergeCell ref="B128:B129"/>
    <mergeCell ref="C128:C129"/>
    <mergeCell ref="D128:D129"/>
    <mergeCell ref="A111:A112"/>
    <mergeCell ref="B111:B112"/>
    <mergeCell ref="C111:C112"/>
    <mergeCell ref="A116:A117"/>
    <mergeCell ref="B116:B117"/>
    <mergeCell ref="C116:C117"/>
    <mergeCell ref="E104:E105"/>
    <mergeCell ref="F104:F105"/>
    <mergeCell ref="G104:G105"/>
    <mergeCell ref="I104:I105"/>
    <mergeCell ref="A106:J106"/>
    <mergeCell ref="A107:A109"/>
    <mergeCell ref="B107:B109"/>
    <mergeCell ref="C107:C109"/>
    <mergeCell ref="A94:A98"/>
    <mergeCell ref="B94:B98"/>
    <mergeCell ref="C94:C98"/>
    <mergeCell ref="A100:D100"/>
    <mergeCell ref="A104:A105"/>
    <mergeCell ref="B104:B105"/>
    <mergeCell ref="C104:C105"/>
    <mergeCell ref="D104:D105"/>
    <mergeCell ref="A77:A80"/>
    <mergeCell ref="B77:B80"/>
    <mergeCell ref="C77:C85"/>
    <mergeCell ref="A81:A85"/>
    <mergeCell ref="B81:B85"/>
    <mergeCell ref="A87:A90"/>
    <mergeCell ref="B87:B90"/>
    <mergeCell ref="C87:C90"/>
    <mergeCell ref="C67:C70"/>
    <mergeCell ref="A68:A69"/>
    <mergeCell ref="B68:B69"/>
    <mergeCell ref="A74:A75"/>
    <mergeCell ref="B74:B75"/>
    <mergeCell ref="C74:C75"/>
    <mergeCell ref="A58:A59"/>
    <mergeCell ref="B58:B59"/>
    <mergeCell ref="C58:C62"/>
    <mergeCell ref="A60:A62"/>
    <mergeCell ref="B60:B62"/>
    <mergeCell ref="A64:A65"/>
    <mergeCell ref="B64:B65"/>
    <mergeCell ref="C64:C65"/>
    <mergeCell ref="C40:C45"/>
    <mergeCell ref="A41:A45"/>
    <mergeCell ref="B41:B45"/>
    <mergeCell ref="A47:A52"/>
    <mergeCell ref="B47:B52"/>
    <mergeCell ref="C47:C54"/>
    <mergeCell ref="A53:A54"/>
    <mergeCell ref="B53:B54"/>
    <mergeCell ref="A35:A38"/>
    <mergeCell ref="B35:B38"/>
    <mergeCell ref="C35:C38"/>
    <mergeCell ref="I16:I17"/>
    <mergeCell ref="A18:J18"/>
    <mergeCell ref="A19:A24"/>
    <mergeCell ref="B19:B24"/>
    <mergeCell ref="C19:C24"/>
    <mergeCell ref="A26:A27"/>
    <mergeCell ref="B26:B27"/>
    <mergeCell ref="C26:C27"/>
    <mergeCell ref="C4:G4"/>
    <mergeCell ref="A16:A17"/>
    <mergeCell ref="B16:B17"/>
    <mergeCell ref="C16:C17"/>
    <mergeCell ref="D16:D17"/>
    <mergeCell ref="E16:E17"/>
    <mergeCell ref="F16:F17"/>
    <mergeCell ref="G16:G17"/>
    <mergeCell ref="A29:A32"/>
    <mergeCell ref="B29:B32"/>
    <mergeCell ref="C29:C33"/>
  </mergeCells>
  <pageMargins left="0.39370078740157483" right="0.39370078740157483" top="0.98425196850393704" bottom="0.98425196850393704" header="0" footer="0"/>
  <pageSetup paperSize="9" scale="76" orientation="landscape" verticalDpi="300" r:id="rId1"/>
  <headerFooter alignWithMargins="0"/>
  <rowBreaks count="4" manualBreakCount="4">
    <brk id="15" max="16383" man="1"/>
    <brk id="100" max="16383" man="1"/>
    <brk id="126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13" sqref="M13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5" t="s">
        <v>41</v>
      </c>
      <c r="D1" s="585"/>
      <c r="E1" s="585"/>
      <c r="F1" s="585"/>
      <c r="G1" s="76"/>
    </row>
    <row r="2" spans="1:12">
      <c r="E2" s="75" t="s">
        <v>157</v>
      </c>
    </row>
    <row r="3" spans="1:12" ht="48">
      <c r="B3" s="582" t="s">
        <v>1</v>
      </c>
      <c r="C3" s="582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2" t="s">
        <v>6</v>
      </c>
      <c r="C4" s="582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2" t="s">
        <v>7</v>
      </c>
      <c r="C5" s="582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2" t="s">
        <v>8</v>
      </c>
      <c r="C6" s="582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2" t="s">
        <v>9</v>
      </c>
      <c r="C7" s="584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2" t="s">
        <v>10</v>
      </c>
      <c r="C8" s="582"/>
      <c r="D8" s="78">
        <f>G40</f>
        <v>8</v>
      </c>
      <c r="E8" s="78">
        <f>J40</f>
        <v>108</v>
      </c>
      <c r="F8" s="78">
        <f>H40</f>
        <v>22</v>
      </c>
      <c r="G8" s="79">
        <v>0</v>
      </c>
    </row>
    <row r="9" spans="1:12" ht="15.75">
      <c r="B9" s="583" t="s">
        <v>11</v>
      </c>
      <c r="C9" s="583"/>
      <c r="D9" s="80">
        <f>D4+D5+D6+D8+D7</f>
        <v>12</v>
      </c>
      <c r="E9" s="80">
        <f>E4+E5+E6+E8+E7</f>
        <v>162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0" t="s">
        <v>12</v>
      </c>
      <c r="B13" s="570" t="s">
        <v>13</v>
      </c>
      <c r="C13" s="570" t="s">
        <v>14</v>
      </c>
      <c r="D13" s="570" t="s">
        <v>15</v>
      </c>
      <c r="E13" s="570" t="s">
        <v>16</v>
      </c>
      <c r="F13" s="570" t="s">
        <v>17</v>
      </c>
      <c r="G13" s="570" t="s">
        <v>18</v>
      </c>
      <c r="H13" s="88" t="s">
        <v>19</v>
      </c>
      <c r="I13" s="570" t="s">
        <v>20</v>
      </c>
      <c r="J13" s="89" t="s">
        <v>21</v>
      </c>
    </row>
    <row r="14" spans="1:12">
      <c r="A14" s="571"/>
      <c r="B14" s="571"/>
      <c r="C14" s="571"/>
      <c r="D14" s="571"/>
      <c r="E14" s="571"/>
      <c r="F14" s="571"/>
      <c r="G14" s="571"/>
      <c r="H14" s="90" t="s">
        <v>22</v>
      </c>
      <c r="I14" s="571"/>
      <c r="J14" s="90" t="s">
        <v>22</v>
      </c>
    </row>
    <row r="15" spans="1:12">
      <c r="A15" s="572" t="s">
        <v>23</v>
      </c>
      <c r="B15" s="573"/>
      <c r="C15" s="573"/>
      <c r="D15" s="573"/>
      <c r="E15" s="573"/>
      <c r="F15" s="573"/>
      <c r="G15" s="573"/>
      <c r="H15" s="573"/>
      <c r="I15" s="573"/>
      <c r="J15" s="574"/>
    </row>
    <row r="16" spans="1:12">
      <c r="A16" s="575" t="s">
        <v>42</v>
      </c>
      <c r="B16" s="578">
        <v>2</v>
      </c>
      <c r="C16" s="564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76"/>
      <c r="B17" s="579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76"/>
      <c r="B18" s="579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77"/>
      <c r="B19" s="580"/>
      <c r="C19" s="581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5" t="s">
        <v>32</v>
      </c>
      <c r="B21" s="556"/>
      <c r="C21" s="556"/>
      <c r="D21" s="556"/>
      <c r="E21" s="556"/>
      <c r="F21" s="557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66" t="s">
        <v>12</v>
      </c>
      <c r="B24" s="566" t="s">
        <v>33</v>
      </c>
      <c r="C24" s="566" t="s">
        <v>14</v>
      </c>
      <c r="D24" s="566" t="s">
        <v>15</v>
      </c>
      <c r="E24" s="566" t="s">
        <v>16</v>
      </c>
      <c r="F24" s="566" t="s">
        <v>17</v>
      </c>
      <c r="G24" s="566" t="s">
        <v>18</v>
      </c>
      <c r="H24" s="566" t="s">
        <v>19</v>
      </c>
      <c r="I24" s="566" t="s">
        <v>44</v>
      </c>
      <c r="J24" s="90" t="s">
        <v>21</v>
      </c>
    </row>
    <row r="25" spans="1:11">
      <c r="A25" s="566"/>
      <c r="B25" s="566"/>
      <c r="C25" s="566"/>
      <c r="D25" s="566"/>
      <c r="E25" s="566"/>
      <c r="F25" s="566"/>
      <c r="G25" s="566"/>
      <c r="H25" s="566"/>
      <c r="I25" s="566"/>
      <c r="J25" s="90" t="s">
        <v>45</v>
      </c>
    </row>
    <row r="26" spans="1:11">
      <c r="A26" s="567" t="s">
        <v>46</v>
      </c>
      <c r="B26" s="567"/>
      <c r="C26" s="567"/>
      <c r="D26" s="567"/>
      <c r="E26" s="567"/>
      <c r="F26" s="567"/>
      <c r="G26" s="567"/>
      <c r="H26" s="567"/>
      <c r="I26" s="567"/>
      <c r="J26" s="567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2" t="s">
        <v>50</v>
      </c>
      <c r="B31" s="564">
        <v>3</v>
      </c>
      <c r="C31" s="56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68"/>
      <c r="B32" s="569"/>
      <c r="C32" s="568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58" t="s">
        <v>54</v>
      </c>
      <c r="B34" s="560">
        <v>4</v>
      </c>
      <c r="C34" s="56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59"/>
      <c r="B35" s="561"/>
      <c r="C35" s="563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2" t="s">
        <v>55</v>
      </c>
      <c r="B37" s="564">
        <v>3</v>
      </c>
      <c r="C37" s="56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63"/>
      <c r="B38" s="565"/>
      <c r="C38" s="563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55" t="s">
        <v>32</v>
      </c>
      <c r="B40" s="556"/>
      <c r="C40" s="556"/>
      <c r="D40" s="556"/>
      <c r="E40" s="556"/>
      <c r="F40" s="557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108</v>
      </c>
    </row>
    <row r="41" spans="1:11">
      <c r="A41" s="555" t="s">
        <v>57</v>
      </c>
      <c r="B41" s="556"/>
      <c r="C41" s="556"/>
      <c r="D41" s="556"/>
      <c r="E41" s="556"/>
      <c r="F41" s="557"/>
      <c r="G41" s="117">
        <f>G21+G40</f>
        <v>12</v>
      </c>
      <c r="H41" s="117">
        <f>H21+H40</f>
        <v>38</v>
      </c>
      <c r="I41" s="117">
        <v>0</v>
      </c>
      <c r="J41" s="117">
        <f>J21+J40</f>
        <v>162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C4" zoomScale="85" zoomScaleNormal="85" workbookViewId="0">
      <selection activeCell="N34" sqref="N34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4"/>
      <c r="G3" s="594"/>
      <c r="H3" s="4"/>
      <c r="I3" s="4"/>
      <c r="J3" s="4"/>
    </row>
    <row r="4" spans="1:10">
      <c r="A4" s="1"/>
      <c r="B4" s="1"/>
      <c r="C4" s="446" t="s">
        <v>0</v>
      </c>
      <c r="D4" s="446"/>
      <c r="E4" s="446"/>
      <c r="F4" s="446"/>
      <c r="G4" s="446"/>
    </row>
    <row r="5" spans="1:10">
      <c r="A5" s="1"/>
      <c r="B5" s="1"/>
      <c r="E5" s="2" t="s">
        <v>157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25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42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69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47" t="s">
        <v>12</v>
      </c>
      <c r="B16" s="447" t="s">
        <v>13</v>
      </c>
      <c r="C16" s="447" t="s">
        <v>14</v>
      </c>
      <c r="D16" s="447" t="s">
        <v>15</v>
      </c>
      <c r="E16" s="447" t="s">
        <v>16</v>
      </c>
      <c r="F16" s="447" t="s">
        <v>17</v>
      </c>
      <c r="G16" s="447" t="s">
        <v>18</v>
      </c>
      <c r="H16" s="15" t="s">
        <v>19</v>
      </c>
      <c r="I16" s="447" t="s">
        <v>20</v>
      </c>
      <c r="J16" s="16" t="s">
        <v>21</v>
      </c>
    </row>
    <row r="17" spans="1:11">
      <c r="A17" s="448"/>
      <c r="B17" s="448"/>
      <c r="C17" s="448"/>
      <c r="D17" s="448"/>
      <c r="E17" s="448"/>
      <c r="F17" s="448"/>
      <c r="G17" s="448"/>
      <c r="H17" s="17" t="s">
        <v>22</v>
      </c>
      <c r="I17" s="448"/>
      <c r="J17" s="17" t="s">
        <v>22</v>
      </c>
    </row>
    <row r="18" spans="1:11">
      <c r="A18" s="463" t="s">
        <v>23</v>
      </c>
      <c r="B18" s="464"/>
      <c r="C18" s="464"/>
      <c r="D18" s="464"/>
      <c r="E18" s="464"/>
      <c r="F18" s="464"/>
      <c r="G18" s="464"/>
      <c r="H18" s="464"/>
      <c r="I18" s="464"/>
      <c r="J18" s="465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89" t="s">
        <v>27</v>
      </c>
      <c r="B21" s="476">
        <v>2</v>
      </c>
      <c r="C21" s="593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8</v>
      </c>
      <c r="K21" s="2" t="s">
        <v>29</v>
      </c>
    </row>
    <row r="22" spans="1:11">
      <c r="A22" s="590"/>
      <c r="B22" s="482"/>
      <c r="C22" s="593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7</v>
      </c>
      <c r="K22" s="2" t="s">
        <v>30</v>
      </c>
    </row>
    <row r="23" spans="1:11">
      <c r="A23" s="591"/>
      <c r="B23" s="592"/>
      <c r="C23" s="593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10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25</v>
      </c>
    </row>
    <row r="25" spans="1:11">
      <c r="A25" s="540" t="s">
        <v>32</v>
      </c>
      <c r="B25" s="513"/>
      <c r="C25" s="513"/>
      <c r="D25" s="513"/>
      <c r="E25" s="513"/>
      <c r="F25" s="541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25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47" t="s">
        <v>12</v>
      </c>
      <c r="B29" s="447" t="s">
        <v>33</v>
      </c>
      <c r="C29" s="447" t="s">
        <v>14</v>
      </c>
      <c r="D29" s="447" t="s">
        <v>15</v>
      </c>
      <c r="E29" s="447" t="s">
        <v>16</v>
      </c>
      <c r="F29" s="447" t="s">
        <v>17</v>
      </c>
      <c r="G29" s="447" t="s">
        <v>18</v>
      </c>
      <c r="H29" s="53" t="s">
        <v>19</v>
      </c>
      <c r="I29" s="447" t="s">
        <v>34</v>
      </c>
      <c r="J29" s="16" t="s">
        <v>21</v>
      </c>
    </row>
    <row r="30" spans="1:11">
      <c r="A30" s="506"/>
      <c r="B30" s="506"/>
      <c r="C30" s="506"/>
      <c r="D30" s="506"/>
      <c r="E30" s="506"/>
      <c r="F30" s="506"/>
      <c r="G30" s="506"/>
      <c r="H30" s="54" t="s">
        <v>22</v>
      </c>
      <c r="I30" s="506"/>
      <c r="J30" s="54" t="s">
        <v>22</v>
      </c>
    </row>
    <row r="31" spans="1:11">
      <c r="A31" s="507" t="s">
        <v>35</v>
      </c>
      <c r="B31" s="507"/>
      <c r="C31" s="507"/>
      <c r="D31" s="507"/>
      <c r="E31" s="507"/>
      <c r="F31" s="507"/>
      <c r="G31" s="507"/>
      <c r="H31" s="507"/>
      <c r="I31" s="507"/>
      <c r="J31" s="507"/>
    </row>
    <row r="32" spans="1:11" ht="13.15" customHeight="1">
      <c r="A32" s="586" t="s">
        <v>36</v>
      </c>
      <c r="B32" s="461">
        <v>3</v>
      </c>
      <c r="C32" s="461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87"/>
      <c r="B33" s="462"/>
      <c r="C33" s="462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88"/>
      <c r="B34" s="488"/>
      <c r="C34" s="488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15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42</v>
      </c>
    </row>
    <row r="36" spans="1:11">
      <c r="A36" s="540" t="s">
        <v>32</v>
      </c>
      <c r="B36" s="513"/>
      <c r="C36" s="513"/>
      <c r="D36" s="513"/>
      <c r="E36" s="513"/>
      <c r="F36" s="541"/>
      <c r="G36" s="64">
        <f>G35</f>
        <v>3</v>
      </c>
      <c r="H36" s="64">
        <f>H35</f>
        <v>12</v>
      </c>
      <c r="I36" s="65">
        <v>0</v>
      </c>
      <c r="J36" s="66">
        <f>J35</f>
        <v>42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47" t="s">
        <v>12</v>
      </c>
      <c r="B40" s="447" t="s">
        <v>33</v>
      </c>
      <c r="C40" s="447" t="s">
        <v>14</v>
      </c>
      <c r="D40" s="447" t="s">
        <v>15</v>
      </c>
      <c r="E40" s="447" t="s">
        <v>16</v>
      </c>
      <c r="F40" s="447" t="s">
        <v>17</v>
      </c>
      <c r="G40" s="447" t="s">
        <v>18</v>
      </c>
      <c r="H40" s="53" t="s">
        <v>19</v>
      </c>
      <c r="I40" s="447" t="s">
        <v>34</v>
      </c>
      <c r="J40" s="16" t="s">
        <v>21</v>
      </c>
    </row>
    <row r="41" spans="1:11">
      <c r="A41" s="506"/>
      <c r="B41" s="506"/>
      <c r="C41" s="506"/>
      <c r="D41" s="506"/>
      <c r="E41" s="506"/>
      <c r="F41" s="506"/>
      <c r="G41" s="506"/>
      <c r="H41" s="67" t="s">
        <v>22</v>
      </c>
      <c r="I41" s="506"/>
      <c r="J41" s="67" t="s">
        <v>22</v>
      </c>
    </row>
    <row r="42" spans="1:11">
      <c r="A42" s="507" t="s">
        <v>35</v>
      </c>
      <c r="B42" s="507"/>
      <c r="C42" s="507"/>
      <c r="D42" s="507"/>
      <c r="E42" s="507"/>
      <c r="F42" s="507"/>
      <c r="G42" s="507"/>
      <c r="H42" s="507"/>
      <c r="I42" s="507"/>
      <c r="J42" s="507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40" t="s">
        <v>32</v>
      </c>
      <c r="B45" s="513"/>
      <c r="C45" s="513"/>
      <c r="D45" s="513"/>
      <c r="E45" s="513"/>
      <c r="F45" s="541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40" t="s">
        <v>38</v>
      </c>
      <c r="B46" s="513"/>
      <c r="C46" s="513"/>
      <c r="D46" s="513"/>
      <c r="E46" s="513"/>
      <c r="F46" s="541"/>
      <c r="G46" s="50">
        <f>G25+G36</f>
        <v>6</v>
      </c>
      <c r="H46" s="50">
        <f>H25+H36</f>
        <v>18</v>
      </c>
      <c r="I46" s="50">
        <v>0</v>
      </c>
      <c r="J46" s="50">
        <f>J25+J36+J45</f>
        <v>69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2021-11-08T11:05:36Z</dcterms:modified>
</cp:coreProperties>
</file>