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200" i="6"/>
  <c r="H200"/>
  <c r="G200"/>
  <c r="J198"/>
  <c r="H198"/>
  <c r="G198"/>
  <c r="J195"/>
  <c r="I195"/>
  <c r="I198" s="1"/>
  <c r="I200" s="1"/>
  <c r="G195"/>
  <c r="H192"/>
  <c r="H195" s="1"/>
  <c r="J191"/>
  <c r="G191"/>
  <c r="H190"/>
  <c r="H191" s="1"/>
  <c r="J189"/>
  <c r="G189"/>
  <c r="H188"/>
  <c r="H189" s="1"/>
  <c r="H187"/>
  <c r="J186"/>
  <c r="G186"/>
  <c r="H185"/>
  <c r="H186" s="1"/>
  <c r="J184"/>
  <c r="G184"/>
  <c r="H183"/>
  <c r="H182"/>
  <c r="H184" s="1"/>
  <c r="J181"/>
  <c r="G181"/>
  <c r="H180"/>
  <c r="H181" s="1"/>
  <c r="K179"/>
  <c r="K201" s="1"/>
  <c r="J179"/>
  <c r="I179"/>
  <c r="G179"/>
  <c r="H178"/>
  <c r="H177"/>
  <c r="H176"/>
  <c r="H175"/>
  <c r="H179" s="1"/>
  <c r="J174"/>
  <c r="G174"/>
  <c r="H173"/>
  <c r="H174" s="1"/>
  <c r="K172"/>
  <c r="J172"/>
  <c r="I172"/>
  <c r="I174" s="1"/>
  <c r="G172"/>
  <c r="H171"/>
  <c r="H170"/>
  <c r="H169"/>
  <c r="H168"/>
  <c r="H167"/>
  <c r="H166"/>
  <c r="H165"/>
  <c r="H164"/>
  <c r="H163"/>
  <c r="H172" s="1"/>
  <c r="J162"/>
  <c r="G162"/>
  <c r="H161"/>
  <c r="H162" s="1"/>
  <c r="K160"/>
  <c r="J160"/>
  <c r="G160"/>
  <c r="H159"/>
  <c r="H158"/>
  <c r="H157"/>
  <c r="H160" s="1"/>
  <c r="K156"/>
  <c r="J156"/>
  <c r="I156"/>
  <c r="I160" s="1"/>
  <c r="I162" s="1"/>
  <c r="G156"/>
  <c r="G201" s="1"/>
  <c r="H155"/>
  <c r="H154"/>
  <c r="H156" s="1"/>
  <c r="H201" s="1"/>
  <c r="J148"/>
  <c r="I148"/>
  <c r="H148"/>
  <c r="G148"/>
  <c r="K146"/>
  <c r="K149" s="1"/>
  <c r="J146"/>
  <c r="J149" s="1"/>
  <c r="E10" s="1"/>
  <c r="H146"/>
  <c r="H149" s="1"/>
  <c r="F10" s="1"/>
  <c r="G146"/>
  <c r="G149" s="1"/>
  <c r="D10" s="1"/>
  <c r="J137"/>
  <c r="G137"/>
  <c r="H136"/>
  <c r="H135"/>
  <c r="H137" s="1"/>
  <c r="J134"/>
  <c r="G134"/>
  <c r="H133"/>
  <c r="H134" s="1"/>
  <c r="K132"/>
  <c r="K138" s="1"/>
  <c r="J132"/>
  <c r="J138" s="1"/>
  <c r="E9" s="1"/>
  <c r="I132"/>
  <c r="G132"/>
  <c r="G138" s="1"/>
  <c r="D9" s="1"/>
  <c r="H131"/>
  <c r="H132" s="1"/>
  <c r="H138" s="1"/>
  <c r="F9" s="1"/>
  <c r="J125"/>
  <c r="J126" s="1"/>
  <c r="E8" s="1"/>
  <c r="G125"/>
  <c r="H124"/>
  <c r="H125" s="1"/>
  <c r="J123"/>
  <c r="G123"/>
  <c r="H122"/>
  <c r="H123" s="1"/>
  <c r="J121"/>
  <c r="G121"/>
  <c r="H120"/>
  <c r="H119"/>
  <c r="H121" s="1"/>
  <c r="K118"/>
  <c r="K126" s="1"/>
  <c r="J118"/>
  <c r="G118"/>
  <c r="H117"/>
  <c r="H118" s="1"/>
  <c r="H116"/>
  <c r="K115"/>
  <c r="J115"/>
  <c r="H115"/>
  <c r="G115"/>
  <c r="K113"/>
  <c r="J113"/>
  <c r="G113"/>
  <c r="H112"/>
  <c r="H113" s="1"/>
  <c r="H111"/>
  <c r="K110"/>
  <c r="J110"/>
  <c r="I110"/>
  <c r="I113" s="1"/>
  <c r="G110"/>
  <c r="G126" s="1"/>
  <c r="D8" s="1"/>
  <c r="H109"/>
  <c r="H108"/>
  <c r="H107"/>
  <c r="H110" s="1"/>
  <c r="J99"/>
  <c r="I99"/>
  <c r="G99"/>
  <c r="H98"/>
  <c r="H97"/>
  <c r="H96"/>
  <c r="H95"/>
  <c r="H94"/>
  <c r="H99" s="1"/>
  <c r="J93"/>
  <c r="G93"/>
  <c r="H92"/>
  <c r="H93" s="1"/>
  <c r="J91"/>
  <c r="I91"/>
  <c r="G91"/>
  <c r="G100" s="1"/>
  <c r="D7" s="1"/>
  <c r="H90"/>
  <c r="H89"/>
  <c r="H88"/>
  <c r="H87"/>
  <c r="H91" s="1"/>
  <c r="J86"/>
  <c r="I86"/>
  <c r="I93" s="1"/>
  <c r="G86"/>
  <c r="H85"/>
  <c r="H84"/>
  <c r="H83"/>
  <c r="H82"/>
  <c r="H80"/>
  <c r="H79"/>
  <c r="H78"/>
  <c r="H86" s="1"/>
  <c r="H77"/>
  <c r="J76"/>
  <c r="I76"/>
  <c r="G76"/>
  <c r="H75"/>
  <c r="H74"/>
  <c r="H76" s="1"/>
  <c r="J73"/>
  <c r="H73"/>
  <c r="G73"/>
  <c r="K71"/>
  <c r="J71"/>
  <c r="G71"/>
  <c r="H70"/>
  <c r="H68"/>
  <c r="H67"/>
  <c r="H71" s="1"/>
  <c r="J66"/>
  <c r="H66"/>
  <c r="G66"/>
  <c r="K63"/>
  <c r="K76" s="1"/>
  <c r="J63"/>
  <c r="I63"/>
  <c r="I71" s="1"/>
  <c r="I73" s="1"/>
  <c r="G63"/>
  <c r="H58"/>
  <c r="H63" s="1"/>
  <c r="J57"/>
  <c r="I57"/>
  <c r="G57"/>
  <c r="H56"/>
  <c r="H57" s="1"/>
  <c r="K55"/>
  <c r="J55"/>
  <c r="H55"/>
  <c r="G55"/>
  <c r="I54"/>
  <c r="I53"/>
  <c r="I55" s="1"/>
  <c r="K46"/>
  <c r="J46"/>
  <c r="G46"/>
  <c r="H45"/>
  <c r="I45" s="1"/>
  <c r="H44"/>
  <c r="I44" s="1"/>
  <c r="H42"/>
  <c r="I42" s="1"/>
  <c r="I41"/>
  <c r="H41"/>
  <c r="H40"/>
  <c r="H46" s="1"/>
  <c r="K39"/>
  <c r="J39"/>
  <c r="I39"/>
  <c r="G39"/>
  <c r="H38"/>
  <c r="H35"/>
  <c r="H39" s="1"/>
  <c r="J34"/>
  <c r="I34"/>
  <c r="G34"/>
  <c r="H33"/>
  <c r="H32"/>
  <c r="H30"/>
  <c r="H29"/>
  <c r="H34" s="1"/>
  <c r="J28"/>
  <c r="I28"/>
  <c r="H28"/>
  <c r="G28"/>
  <c r="K25"/>
  <c r="J25"/>
  <c r="I25"/>
  <c r="H25"/>
  <c r="H100" s="1"/>
  <c r="F7" s="1"/>
  <c r="G25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J35" i="4"/>
  <c r="J36" s="1"/>
  <c r="E8" s="1"/>
  <c r="I35"/>
  <c r="G35"/>
  <c r="G36" s="1"/>
  <c r="D8" s="1"/>
  <c r="H33"/>
  <c r="H35" s="1"/>
  <c r="H36" s="1"/>
  <c r="F8" s="1"/>
  <c r="J24"/>
  <c r="I24"/>
  <c r="G24"/>
  <c r="H22"/>
  <c r="H21"/>
  <c r="H24" s="1"/>
  <c r="J20"/>
  <c r="J25" s="1"/>
  <c r="I20"/>
  <c r="I25" s="1"/>
  <c r="G7" s="1"/>
  <c r="G12" s="1"/>
  <c r="H20"/>
  <c r="H25" s="1"/>
  <c r="G20"/>
  <c r="G25" s="1"/>
  <c r="J201" i="6" l="1"/>
  <c r="J202" s="1"/>
  <c r="J204" s="1"/>
  <c r="J100"/>
  <c r="E7" s="1"/>
  <c r="G202"/>
  <c r="G204" s="1"/>
  <c r="D11"/>
  <c r="I46"/>
  <c r="I100" s="1"/>
  <c r="G7" s="1"/>
  <c r="G12" s="1"/>
  <c r="K86"/>
  <c r="D12"/>
  <c r="H126"/>
  <c r="F8" s="1"/>
  <c r="F12" s="1"/>
  <c r="F13" s="1"/>
  <c r="F11"/>
  <c r="K100"/>
  <c r="K204" s="1"/>
  <c r="I115"/>
  <c r="I118" s="1"/>
  <c r="I181"/>
  <c r="I134"/>
  <c r="I137" s="1"/>
  <c r="H41" i="5"/>
  <c r="F4"/>
  <c r="F9" s="1"/>
  <c r="G41"/>
  <c r="D4"/>
  <c r="D9" s="1"/>
  <c r="E4"/>
  <c r="E9" s="1"/>
  <c r="J41"/>
  <c r="H37" i="4"/>
  <c r="F7"/>
  <c r="F12" s="1"/>
  <c r="J37"/>
  <c r="E7"/>
  <c r="E12" s="1"/>
  <c r="D7"/>
  <c r="D12" s="1"/>
  <c r="G37"/>
  <c r="E11" i="6" l="1"/>
  <c r="E12"/>
  <c r="E13" s="1"/>
  <c r="I121"/>
  <c r="I123" s="1"/>
  <c r="I125" s="1"/>
  <c r="I184"/>
  <c r="I186" s="1"/>
  <c r="I189" s="1"/>
  <c r="I191" s="1"/>
  <c r="H202"/>
  <c r="H203" l="1"/>
  <c r="H204" s="1"/>
</calcChain>
</file>

<file path=xl/sharedStrings.xml><?xml version="1.0" encoding="utf-8"?>
<sst xmlns="http://schemas.openxmlformats.org/spreadsheetml/2006/main" count="500" uniqueCount="157">
  <si>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</si>
  <si>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</si>
  <si>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</si>
  <si>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</si>
  <si>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</si>
  <si>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</si>
  <si>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</si>
  <si>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</si>
  <si>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</si>
  <si>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</si>
  <si>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</si>
  <si>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</si>
  <si>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</si>
  <si>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</si>
  <si>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</si>
  <si>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</si>
  <si>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</si>
  <si>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</si>
  <si>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</si>
  <si>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</si>
  <si>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</si>
  <si>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</si>
  <si>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</si>
  <si>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</si>
  <si>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</si>
  <si>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</si>
  <si>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</si>
  <si>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</si>
  <si>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</si>
  <si>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</si>
  <si>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</si>
  <si>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</si>
  <si>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</si>
  <si>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</si>
  <si>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</si>
  <si>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</si>
  <si>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</si>
  <si>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</si>
  <si>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</si>
  <si>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</si>
  <si>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</si>
  <si>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</si>
  <si>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</si>
  <si>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</si>
  <si>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</si>
  <si>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</si>
  <si>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</si>
  <si>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</si>
  <si>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</si>
  <si>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</si>
  <si>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</si>
  <si>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</si>
  <si>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</si>
  <si>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Балынин Олег Эрлихович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</si>
  <si>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</si>
  <si>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</si>
  <si>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</si>
  <si>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</si>
  <si>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</si>
  <si>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</si>
  <si>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</si>
  <si>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</si>
  <si>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</si>
  <si>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</si>
  <si>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</si>
  <si>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</si>
  <si>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</si>
  <si>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</si>
  <si>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</si>
  <si>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</si>
  <si>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</si>
  <si>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</si>
  <si>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</si>
  <si>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</si>
  <si>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</si>
  <si>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</si>
  <si>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</si>
  <si>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</si>
  <si>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</si>
  <si>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</si>
  <si>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</si>
  <si>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</si>
  <si>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</si>
  <si>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</si>
  <si>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</si>
  <si>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</si>
  <si>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</si>
  <si>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</si>
  <si>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</si>
  <si>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гр8</t>
  </si>
  <si>
    <t>65. «Семицветик» (б.у.)</t>
  </si>
  <si>
    <t>66. «Семицветик» (у.у.)</t>
  </si>
  <si>
    <t xml:space="preserve">гр7 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</si>
  <si>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</si>
  <si>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</si>
  <si>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</si>
  <si>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</si>
  <si>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</si>
  <si>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</si>
  <si>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</si>
  <si>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</si>
  <si>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</si>
  <si>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</si>
  <si>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</si>
  <si>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</si>
  <si>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</si>
  <si>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</si>
  <si>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</si>
  <si>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</si>
  <si>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</si>
  <si>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 xml:space="preserve">35. «Английский для малышей </t>
  </si>
  <si>
    <t>Разумовская Ольга Леонидовна</t>
  </si>
  <si>
    <t>36. «Английский для младших школьников»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</si>
  <si>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</si>
  <si>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</si>
  <si>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</si>
  <si>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</si>
  <si>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</si>
  <si>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</si>
  <si>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</si>
  <si>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</si>
  <si>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</si>
  <si>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</si>
  <si>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</si>
  <si>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</si>
  <si>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</si>
  <si>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</si>
  <si>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</si>
  <si>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</si>
  <si>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</si>
  <si>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</si>
  <si>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</si>
  <si>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</si>
  <si>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</si>
  <si>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</si>
  <si>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</si>
  <si>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</si>
  <si>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</si>
  <si>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</si>
  <si>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</si>
  <si>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</si>
  <si>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</si>
  <si>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</si>
  <si>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</si>
  <si>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</si>
  <si>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</si>
  <si>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</si>
  <si>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</si>
  <si>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</si>
  <si>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</si>
  <si>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</si>
  <si>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</si>
  <si>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</si>
  <si>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</si>
  <si>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</si>
  <si>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</si>
  <si>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на 13.09.2021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</si>
</sst>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1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/>
    </xf>
    <xf numFmtId="1" fontId="3" fillId="0" borderId="8" xfId="1" applyNumberFormat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>
      <alignment horizontal="left" vertical="center"/>
    </xf>
    <xf numFmtId="1" fontId="3" fillId="0" borderId="9" xfId="1" applyNumberFormat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horizontal="left" vertical="center"/>
    </xf>
    <xf numFmtId="1" fontId="3" fillId="0" borderId="10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0" borderId="1" xfId="1" applyFont="1" applyBorder="1"/>
    <xf numFmtId="1" fontId="7" fillId="4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1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6" fillId="3" borderId="8" xfId="1" applyNumberFormat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0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10" fillId="0" borderId="8" xfId="1" applyNumberFormat="1" applyFont="1" applyFill="1" applyBorder="1" applyAlignment="1" applyProtection="1">
      <alignment vertical="center" wrapText="1" readingOrder="1"/>
      <protection locked="0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10" fillId="0" borderId="9" xfId="1" applyNumberFormat="1" applyFont="1" applyFill="1" applyBorder="1" applyAlignment="1" applyProtection="1">
      <alignment vertical="center" wrapText="1" readingOrder="1"/>
      <protection locked="0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0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0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10" fillId="0" borderId="10" xfId="1" applyNumberFormat="1" applyFont="1" applyFill="1" applyBorder="1" applyAlignment="1" applyProtection="1">
      <alignment vertical="center" wrapText="1" readingOrder="1"/>
      <protection locked="0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2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0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0" fillId="0" borderId="10" xfId="1" applyNumberFormat="1" applyFont="1" applyFill="1" applyBorder="1" applyAlignment="1" applyProtection="1">
      <alignment horizontal="left" wrapText="1" readingOrder="1"/>
      <protection locked="0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11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10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top" readingOrder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3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4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5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0" fillId="7" borderId="8" xfId="1" applyNumberFormat="1" applyFont="1" applyFill="1" applyBorder="1" applyAlignment="1">
      <alignment horizontal="left" vertical="center"/>
    </xf>
    <xf numFmtId="1" fontId="10" fillId="7" borderId="8" xfId="1" applyNumberFormat="1" applyFont="1" applyFill="1" applyBorder="1" applyAlignment="1">
      <alignment horizontal="left" vertical="center"/>
    </xf>
    <xf numFmtId="1" fontId="10" fillId="3" borderId="8" xfId="1" applyNumberFormat="1" applyFont="1" applyFill="1" applyBorder="1" applyAlignment="1">
      <alignment horizontal="left" vertical="center"/>
    </xf>
    <xf numFmtId="1" fontId="10" fillId="3" borderId="8" xfId="1" applyNumberFormat="1" applyFont="1" applyFill="1" applyBorder="1" applyAlignment="1">
      <alignment horizontal="left" vertical="center" wrapText="1"/>
    </xf>
    <xf numFmtId="1" fontId="10" fillId="7" borderId="8" xfId="1" applyNumberFormat="1" applyFont="1" applyFill="1" applyBorder="1" applyAlignment="1">
      <alignment horizontal="left"/>
    </xf>
    <xf numFmtId="0" fontId="11" fillId="0" borderId="0" xfId="1" applyFont="1"/>
    <xf numFmtId="1" fontId="10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0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0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4" fillId="2" borderId="15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7" fillId="7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4" borderId="1" xfId="1" applyNumberFormat="1" applyFont="1" applyFill="1" applyBorder="1" applyAlignment="1" applyProtection="1">
      <alignment vertical="center" wrapText="1" readingOrder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0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2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5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right" vertical="center"/>
    </xf>
    <xf numFmtId="1" fontId="7" fillId="2" borderId="22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3" xfId="1" applyFont="1" applyFill="1" applyBorder="1" applyAlignment="1">
      <alignment horizontal="righ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15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5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0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3" fillId="0" borderId="0" xfId="1" applyFont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0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0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1" fontId="10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0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2" xfId="1" applyFont="1" applyFill="1" applyBorder="1" applyAlignment="1">
      <alignment horizontal="left" vertical="top" wrapText="1" readingOrder="1"/>
    </xf>
    <xf numFmtId="0" fontId="3" fillId="0" borderId="13" xfId="1" applyFont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left" vertical="top" wrapText="1" readingOrder="1"/>
    </xf>
    <xf numFmtId="0" fontId="6" fillId="6" borderId="13" xfId="1" applyFont="1" applyFill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6" fillId="0" borderId="4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2" xfId="1" applyNumberFormat="1" applyFont="1" applyFill="1" applyBorder="1" applyAlignment="1" applyProtection="1">
      <alignment vertical="top" wrapText="1" readingOrder="1"/>
      <protection locked="0"/>
    </xf>
    <xf numFmtId="0" fontId="6" fillId="6" borderId="4" xfId="1" applyNumberFormat="1" applyFont="1" applyFill="1" applyBorder="1" applyAlignment="1" applyProtection="1">
      <alignment vertical="top" wrapText="1" readingOrder="1"/>
      <protection locked="0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7" fillId="7" borderId="2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>
      <alignment horizontal="right" vertical="center"/>
    </xf>
    <xf numFmtId="0" fontId="7" fillId="2" borderId="20" xfId="1" applyFont="1" applyFill="1" applyBorder="1" applyAlignment="1">
      <alignment horizontal="right" vertical="center"/>
    </xf>
    <xf numFmtId="0" fontId="7" fillId="2" borderId="21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3" fillId="0" borderId="4" xfId="1" applyFont="1" applyBorder="1" applyAlignment="1">
      <alignment horizontal="left" vertical="center" wrapText="1" readingOrder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8" xfId="1" applyFont="1" applyFill="1" applyBorder="1" applyAlignment="1">
      <alignment horizontal="lef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topLeftCell="A130" workbookViewId="0">
      <selection activeCell="D143" sqref="D143:J145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25"/>
      <c r="G1" s="126" t="s">
        <v>57</v>
      </c>
    </row>
    <row r="2" spans="1:11">
      <c r="F2" s="126"/>
      <c r="G2" s="126" t="s">
        <v>58</v>
      </c>
      <c r="H2" s="4"/>
      <c r="I2" s="4"/>
      <c r="J2" s="4"/>
    </row>
    <row r="3" spans="1:11">
      <c r="F3" s="125"/>
      <c r="G3" s="126" t="s">
        <v>59</v>
      </c>
      <c r="H3" s="4"/>
      <c r="I3" s="4"/>
      <c r="J3" s="4"/>
    </row>
    <row r="4" spans="1:11">
      <c r="A4" s="1"/>
      <c r="B4" s="1"/>
      <c r="C4" s="393" t="s">
        <v>60</v>
      </c>
      <c r="D4" s="393"/>
      <c r="E4" s="393"/>
      <c r="F4" s="393"/>
      <c r="G4" s="393"/>
    </row>
    <row r="5" spans="1:11">
      <c r="A5" s="1"/>
      <c r="B5" s="1"/>
      <c r="E5" s="2" t="s">
        <v>156</v>
      </c>
    </row>
    <row r="6" spans="1:11" ht="63">
      <c r="A6" s="1"/>
      <c r="B6" s="1"/>
      <c r="C6" s="74" t="s">
        <v>1</v>
      </c>
      <c r="D6" s="74" t="s">
        <v>2</v>
      </c>
      <c r="E6" s="74" t="s">
        <v>3</v>
      </c>
      <c r="F6" s="74" t="s">
        <v>4</v>
      </c>
      <c r="G6" s="74" t="s">
        <v>5</v>
      </c>
      <c r="I6" s="1"/>
    </row>
    <row r="7" spans="1:11" ht="15.75">
      <c r="A7" s="1"/>
      <c r="B7" s="1"/>
      <c r="C7" s="6" t="s">
        <v>6</v>
      </c>
      <c r="D7" s="7">
        <f>G100</f>
        <v>65</v>
      </c>
      <c r="E7" s="7">
        <f>J100</f>
        <v>876</v>
      </c>
      <c r="F7" s="7">
        <f>H100</f>
        <v>177</v>
      </c>
      <c r="G7" s="7">
        <f>I100</f>
        <v>80</v>
      </c>
      <c r="I7" s="1"/>
    </row>
    <row r="8" spans="1:11" ht="31.5">
      <c r="A8" s="1"/>
      <c r="B8" s="1"/>
      <c r="C8" s="6" t="s">
        <v>7</v>
      </c>
      <c r="D8" s="7">
        <f>G126</f>
        <v>12</v>
      </c>
      <c r="E8" s="7">
        <f>J126</f>
        <v>175</v>
      </c>
      <c r="F8" s="7">
        <f>H126</f>
        <v>29</v>
      </c>
      <c r="G8" s="8">
        <v>0</v>
      </c>
      <c r="I8" s="1"/>
    </row>
    <row r="9" spans="1:11" ht="22.15" customHeight="1">
      <c r="C9" s="6" t="s">
        <v>8</v>
      </c>
      <c r="D9" s="7">
        <f>G138</f>
        <v>4</v>
      </c>
      <c r="E9" s="7">
        <f>J138</f>
        <v>60</v>
      </c>
      <c r="F9" s="7">
        <f>H138</f>
        <v>10</v>
      </c>
      <c r="G9" s="8">
        <v>0</v>
      </c>
    </row>
    <row r="10" spans="1:11" ht="15.75">
      <c r="C10" s="6" t="s">
        <v>9</v>
      </c>
      <c r="D10" s="7">
        <f>G149</f>
        <v>4</v>
      </c>
      <c r="E10" s="7">
        <f>J149</f>
        <v>63</v>
      </c>
      <c r="F10" s="7">
        <f>H149</f>
        <v>6</v>
      </c>
      <c r="G10" s="8">
        <v>0</v>
      </c>
    </row>
    <row r="11" spans="1:11" ht="31.5">
      <c r="C11" s="6" t="s">
        <v>10</v>
      </c>
      <c r="D11" s="7">
        <f>G201</f>
        <v>31</v>
      </c>
      <c r="E11" s="7">
        <f>J201</f>
        <v>474</v>
      </c>
      <c r="F11" s="7">
        <f>H201</f>
        <v>104</v>
      </c>
      <c r="G11" s="8">
        <v>0</v>
      </c>
    </row>
    <row r="12" spans="1:11" ht="31.5" customHeight="1">
      <c r="C12" s="74" t="s">
        <v>11</v>
      </c>
      <c r="D12" s="9">
        <f>SUM(D7:D11)</f>
        <v>116</v>
      </c>
      <c r="E12" s="9">
        <f>SUM(E7:E11)</f>
        <v>1648</v>
      </c>
      <c r="F12" s="9">
        <f>SUM(F7:F11)</f>
        <v>326</v>
      </c>
      <c r="G12" s="74">
        <f>SUM(G7:G11)</f>
        <v>80</v>
      </c>
    </row>
    <row r="13" spans="1:11" ht="13.15" customHeight="1">
      <c r="A13" s="10"/>
      <c r="B13" s="10"/>
      <c r="C13" s="11" t="s">
        <v>61</v>
      </c>
      <c r="D13" s="12"/>
      <c r="E13" s="127">
        <f>E14-E12</f>
        <v>-46</v>
      </c>
      <c r="F13" s="128">
        <f>F14-F12</f>
        <v>7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394" t="s">
        <v>12</v>
      </c>
      <c r="B16" s="394" t="s">
        <v>13</v>
      </c>
      <c r="C16" s="394" t="s">
        <v>14</v>
      </c>
      <c r="D16" s="394" t="s">
        <v>15</v>
      </c>
      <c r="E16" s="394" t="s">
        <v>16</v>
      </c>
      <c r="F16" s="394" t="s">
        <v>17</v>
      </c>
      <c r="G16" s="394" t="s">
        <v>18</v>
      </c>
      <c r="H16" s="15" t="s">
        <v>19</v>
      </c>
      <c r="I16" s="394" t="s">
        <v>20</v>
      </c>
      <c r="J16" s="16" t="s">
        <v>21</v>
      </c>
      <c r="K16" s="129" t="s">
        <v>62</v>
      </c>
    </row>
    <row r="17" spans="1:14" ht="12" customHeight="1">
      <c r="A17" s="395"/>
      <c r="B17" s="395"/>
      <c r="C17" s="395"/>
      <c r="D17" s="395"/>
      <c r="E17" s="395"/>
      <c r="F17" s="395"/>
      <c r="G17" s="395"/>
      <c r="H17" s="90" t="s">
        <v>22</v>
      </c>
      <c r="I17" s="395"/>
      <c r="J17" s="90" t="s">
        <v>22</v>
      </c>
      <c r="K17" s="130"/>
      <c r="M17" s="131"/>
      <c r="N17" s="131"/>
    </row>
    <row r="18" spans="1:14">
      <c r="A18" s="410" t="s">
        <v>23</v>
      </c>
      <c r="B18" s="411"/>
      <c r="C18" s="411"/>
      <c r="D18" s="411"/>
      <c r="E18" s="411"/>
      <c r="F18" s="411"/>
      <c r="G18" s="411"/>
      <c r="H18" s="411"/>
      <c r="I18" s="411"/>
      <c r="J18" s="412"/>
      <c r="M18" s="131"/>
      <c r="N18" s="131"/>
    </row>
    <row r="19" spans="1:14" ht="13.15" customHeight="1">
      <c r="A19" s="413" t="s">
        <v>63</v>
      </c>
      <c r="B19" s="415">
        <v>1</v>
      </c>
      <c r="C19" s="415" t="s">
        <v>64</v>
      </c>
      <c r="D19" s="132">
        <v>1</v>
      </c>
      <c r="E19" s="132">
        <v>36</v>
      </c>
      <c r="F19" s="133">
        <v>1</v>
      </c>
      <c r="G19" s="134">
        <v>1</v>
      </c>
      <c r="H19" s="135">
        <v>1</v>
      </c>
      <c r="I19" s="136">
        <v>1</v>
      </c>
      <c r="J19" s="137">
        <v>15</v>
      </c>
      <c r="K19" s="2">
        <v>1</v>
      </c>
      <c r="L19" s="2" t="s">
        <v>29</v>
      </c>
      <c r="M19" s="131"/>
      <c r="N19" s="131"/>
    </row>
    <row r="20" spans="1:14" ht="13.15" customHeight="1">
      <c r="A20" s="414"/>
      <c r="B20" s="416"/>
      <c r="C20" s="416"/>
      <c r="D20" s="138">
        <v>1</v>
      </c>
      <c r="E20" s="138">
        <v>36</v>
      </c>
      <c r="F20" s="139">
        <v>1</v>
      </c>
      <c r="G20" s="140">
        <v>1</v>
      </c>
      <c r="H20" s="141">
        <v>1</v>
      </c>
      <c r="I20" s="142">
        <v>1</v>
      </c>
      <c r="J20" s="143">
        <v>14</v>
      </c>
      <c r="K20" s="2">
        <v>1</v>
      </c>
      <c r="L20" s="2" t="s">
        <v>30</v>
      </c>
      <c r="M20" s="144"/>
      <c r="N20" s="144"/>
    </row>
    <row r="21" spans="1:14" ht="13.15" customHeight="1">
      <c r="A21" s="414"/>
      <c r="B21" s="416"/>
      <c r="C21" s="416"/>
      <c r="D21" s="138">
        <v>1</v>
      </c>
      <c r="E21" s="138">
        <v>36</v>
      </c>
      <c r="F21" s="139">
        <v>1</v>
      </c>
      <c r="G21" s="140">
        <v>1</v>
      </c>
      <c r="H21" s="141">
        <v>1</v>
      </c>
      <c r="I21" s="142">
        <v>1</v>
      </c>
      <c r="J21" s="143">
        <v>14</v>
      </c>
      <c r="K21" s="2">
        <v>1</v>
      </c>
      <c r="L21" s="2" t="s">
        <v>31</v>
      </c>
      <c r="M21" s="144"/>
      <c r="N21" s="144"/>
    </row>
    <row r="22" spans="1:14" ht="13.15" customHeight="1">
      <c r="A22" s="414"/>
      <c r="B22" s="416"/>
      <c r="C22" s="416"/>
      <c r="D22" s="138">
        <v>1</v>
      </c>
      <c r="E22" s="138">
        <v>36</v>
      </c>
      <c r="F22" s="139">
        <v>1</v>
      </c>
      <c r="G22" s="140">
        <v>1</v>
      </c>
      <c r="H22" s="141">
        <v>1</v>
      </c>
      <c r="I22" s="142">
        <v>1</v>
      </c>
      <c r="J22" s="143">
        <v>15</v>
      </c>
      <c r="K22" s="2">
        <v>1</v>
      </c>
      <c r="L22" s="2" t="s">
        <v>41</v>
      </c>
      <c r="M22" s="144"/>
      <c r="N22" s="144"/>
    </row>
    <row r="23" spans="1:14" ht="13.15" customHeight="1">
      <c r="A23" s="414"/>
      <c r="B23" s="416"/>
      <c r="C23" s="416"/>
      <c r="D23" s="138">
        <v>1</v>
      </c>
      <c r="E23" s="138">
        <v>36</v>
      </c>
      <c r="F23" s="139">
        <v>1</v>
      </c>
      <c r="G23" s="140">
        <v>1</v>
      </c>
      <c r="H23" s="141">
        <v>1</v>
      </c>
      <c r="I23" s="142">
        <v>1</v>
      </c>
      <c r="J23" s="143">
        <v>10</v>
      </c>
      <c r="K23" s="2">
        <v>1</v>
      </c>
      <c r="L23" s="2" t="s">
        <v>50</v>
      </c>
      <c r="M23" s="144"/>
      <c r="N23" s="144"/>
    </row>
    <row r="24" spans="1:14" ht="13.15" customHeight="1">
      <c r="A24" s="414"/>
      <c r="B24" s="416"/>
      <c r="C24" s="416"/>
      <c r="D24" s="145">
        <v>1</v>
      </c>
      <c r="E24" s="145">
        <v>36</v>
      </c>
      <c r="F24" s="146">
        <v>1</v>
      </c>
      <c r="G24" s="147">
        <v>1</v>
      </c>
      <c r="H24" s="148">
        <v>1</v>
      </c>
      <c r="I24" s="149">
        <v>1</v>
      </c>
      <c r="J24" s="150">
        <v>14</v>
      </c>
      <c r="K24" s="2">
        <v>2</v>
      </c>
      <c r="L24" s="2" t="s">
        <v>51</v>
      </c>
      <c r="M24" s="144"/>
      <c r="N24" s="144"/>
    </row>
    <row r="25" spans="1:14">
      <c r="A25" s="151"/>
      <c r="B25" s="26"/>
      <c r="C25" s="27"/>
      <c r="D25" s="28"/>
      <c r="E25" s="29"/>
      <c r="F25" s="30" t="s">
        <v>26</v>
      </c>
      <c r="G25" s="152">
        <f>SUM(G19:G24)</f>
        <v>6</v>
      </c>
      <c r="H25" s="32">
        <f>SUM(H19:H24)</f>
        <v>6</v>
      </c>
      <c r="I25" s="153">
        <f>SUM(I19:I24)</f>
        <v>6</v>
      </c>
      <c r="J25" s="34">
        <f>SUM(J19:J24)</f>
        <v>82</v>
      </c>
      <c r="K25" s="154">
        <f>SUM(K19:K24)</f>
        <v>7</v>
      </c>
      <c r="M25" s="131"/>
      <c r="N25" s="131"/>
    </row>
    <row r="26" spans="1:14">
      <c r="A26" s="417" t="s">
        <v>65</v>
      </c>
      <c r="B26" s="418">
        <v>3</v>
      </c>
      <c r="C26" s="415" t="s">
        <v>64</v>
      </c>
      <c r="D26" s="155" t="s">
        <v>66</v>
      </c>
      <c r="E26" s="155" t="s">
        <v>67</v>
      </c>
      <c r="F26" s="36">
        <v>4</v>
      </c>
      <c r="G26" s="37">
        <v>1</v>
      </c>
      <c r="H26" s="135">
        <v>4</v>
      </c>
      <c r="I26" s="156">
        <v>4</v>
      </c>
      <c r="J26" s="36">
        <v>15</v>
      </c>
      <c r="L26" s="2" t="s">
        <v>29</v>
      </c>
      <c r="M26" s="131"/>
      <c r="N26" s="131"/>
    </row>
    <row r="27" spans="1:14">
      <c r="A27" s="417"/>
      <c r="B27" s="419"/>
      <c r="C27" s="420"/>
      <c r="D27" s="157">
        <v>3</v>
      </c>
      <c r="E27" s="157">
        <v>144</v>
      </c>
      <c r="F27" s="157">
        <v>4</v>
      </c>
      <c r="G27" s="158">
        <v>1</v>
      </c>
      <c r="H27" s="148">
        <v>4</v>
      </c>
      <c r="I27" s="159">
        <v>4</v>
      </c>
      <c r="J27" s="157">
        <v>15</v>
      </c>
      <c r="L27" s="2" t="s">
        <v>30</v>
      </c>
      <c r="M27" s="131"/>
      <c r="N27" s="131"/>
    </row>
    <row r="28" spans="1:14">
      <c r="A28" s="151"/>
      <c r="B28" s="47"/>
      <c r="C28" s="47"/>
      <c r="D28" s="113"/>
      <c r="E28" s="114"/>
      <c r="F28" s="115" t="s">
        <v>26</v>
      </c>
      <c r="G28" s="97">
        <f>SUM(G26:G27)</f>
        <v>2</v>
      </c>
      <c r="H28" s="97">
        <f>SUM(H26:H27)</f>
        <v>8</v>
      </c>
      <c r="I28" s="160">
        <f>SUM(I26:I27)</f>
        <v>8</v>
      </c>
      <c r="J28" s="34">
        <f>SUM(J26:J27)</f>
        <v>30</v>
      </c>
      <c r="K28" s="161"/>
      <c r="L28" s="14"/>
      <c r="M28" s="144"/>
      <c r="N28" s="131"/>
    </row>
    <row r="29" spans="1:14">
      <c r="A29" s="396" t="s">
        <v>68</v>
      </c>
      <c r="B29" s="399">
        <v>4</v>
      </c>
      <c r="C29" s="402" t="s">
        <v>25</v>
      </c>
      <c r="D29" s="35">
        <v>2</v>
      </c>
      <c r="E29" s="35">
        <v>144</v>
      </c>
      <c r="F29" s="162">
        <v>4</v>
      </c>
      <c r="G29" s="163">
        <v>1</v>
      </c>
      <c r="H29" s="164">
        <f>F29*G29</f>
        <v>4</v>
      </c>
      <c r="I29" s="162">
        <v>4</v>
      </c>
      <c r="J29" s="36">
        <v>14</v>
      </c>
      <c r="L29" s="2" t="s">
        <v>29</v>
      </c>
      <c r="M29" s="144"/>
      <c r="N29" s="131"/>
    </row>
    <row r="30" spans="1:14">
      <c r="A30" s="397"/>
      <c r="B30" s="400"/>
      <c r="C30" s="403"/>
      <c r="D30" s="39">
        <v>2</v>
      </c>
      <c r="E30" s="39">
        <v>144</v>
      </c>
      <c r="F30" s="165">
        <v>4</v>
      </c>
      <c r="G30" s="166">
        <v>1</v>
      </c>
      <c r="H30" s="167">
        <f>F30*G30</f>
        <v>4</v>
      </c>
      <c r="I30" s="165">
        <v>4</v>
      </c>
      <c r="J30" s="40">
        <v>15</v>
      </c>
      <c r="L30" s="2" t="s">
        <v>30</v>
      </c>
      <c r="M30" s="144"/>
      <c r="N30" s="131"/>
    </row>
    <row r="31" spans="1:14">
      <c r="A31" s="397"/>
      <c r="B31" s="400"/>
      <c r="C31" s="403"/>
      <c r="D31" s="39">
        <v>4</v>
      </c>
      <c r="E31" s="39">
        <v>144</v>
      </c>
      <c r="F31" s="165">
        <v>4</v>
      </c>
      <c r="G31" s="166">
        <v>1</v>
      </c>
      <c r="H31" s="167">
        <v>4</v>
      </c>
      <c r="I31" s="165">
        <v>4</v>
      </c>
      <c r="J31" s="40">
        <v>10</v>
      </c>
      <c r="L31" s="2" t="s">
        <v>31</v>
      </c>
      <c r="M31" s="144"/>
      <c r="N31" s="131"/>
    </row>
    <row r="32" spans="1:14">
      <c r="A32" s="398"/>
      <c r="B32" s="401"/>
      <c r="C32" s="403"/>
      <c r="D32" s="150">
        <v>1</v>
      </c>
      <c r="E32" s="168">
        <v>144</v>
      </c>
      <c r="F32" s="168">
        <v>4</v>
      </c>
      <c r="G32" s="120">
        <v>1</v>
      </c>
      <c r="H32" s="120">
        <f>F32*G32</f>
        <v>4</v>
      </c>
      <c r="I32" s="169">
        <v>4</v>
      </c>
      <c r="J32" s="150">
        <v>11</v>
      </c>
      <c r="K32" s="161"/>
      <c r="L32" s="2" t="s">
        <v>41</v>
      </c>
      <c r="M32" s="144"/>
      <c r="N32" s="131"/>
    </row>
    <row r="33" spans="1:14">
      <c r="A33" s="170" t="s">
        <v>69</v>
      </c>
      <c r="B33" s="171">
        <v>1</v>
      </c>
      <c r="C33" s="404"/>
      <c r="D33" s="172">
        <v>1</v>
      </c>
      <c r="E33" s="173">
        <v>72</v>
      </c>
      <c r="F33" s="173">
        <v>2</v>
      </c>
      <c r="G33" s="174">
        <v>1</v>
      </c>
      <c r="H33" s="174">
        <f>F33*G33</f>
        <v>2</v>
      </c>
      <c r="I33" s="175">
        <v>2</v>
      </c>
      <c r="J33" s="172">
        <v>11</v>
      </c>
      <c r="K33" s="161"/>
      <c r="L33" s="2" t="s">
        <v>50</v>
      </c>
      <c r="M33" s="131"/>
      <c r="N33" s="131"/>
    </row>
    <row r="34" spans="1:14">
      <c r="A34" s="176"/>
      <c r="B34" s="47"/>
      <c r="C34" s="27"/>
      <c r="D34" s="113"/>
      <c r="E34" s="114"/>
      <c r="F34" s="115" t="s">
        <v>26</v>
      </c>
      <c r="G34" s="97">
        <f>SUM(G29:G33)</f>
        <v>5</v>
      </c>
      <c r="H34" s="97">
        <f>SUM(H29:H33)</f>
        <v>18</v>
      </c>
      <c r="I34" s="160">
        <f>SUM(I29:I33)</f>
        <v>18</v>
      </c>
      <c r="J34" s="34">
        <f>SUM(J29:J33)</f>
        <v>61</v>
      </c>
      <c r="K34" s="161"/>
      <c r="L34" s="14"/>
      <c r="M34" s="144"/>
      <c r="N34" s="131"/>
    </row>
    <row r="35" spans="1:14">
      <c r="A35" s="405" t="s">
        <v>70</v>
      </c>
      <c r="B35" s="408">
        <v>3</v>
      </c>
      <c r="C35" s="408" t="s">
        <v>71</v>
      </c>
      <c r="D35" s="177">
        <v>2</v>
      </c>
      <c r="E35" s="55">
        <v>144</v>
      </c>
      <c r="F35" s="118">
        <v>4</v>
      </c>
      <c r="G35" s="178">
        <v>1</v>
      </c>
      <c r="H35" s="178">
        <f>F35*G35</f>
        <v>4</v>
      </c>
      <c r="I35" s="179"/>
      <c r="J35" s="118">
        <v>15</v>
      </c>
      <c r="L35" s="2" t="s">
        <v>29</v>
      </c>
      <c r="M35" s="144"/>
      <c r="N35" s="131"/>
    </row>
    <row r="36" spans="1:14">
      <c r="A36" s="406"/>
      <c r="B36" s="409"/>
      <c r="C36" s="409"/>
      <c r="D36" s="58">
        <v>3</v>
      </c>
      <c r="E36" s="58">
        <v>72</v>
      </c>
      <c r="F36" s="180">
        <v>2</v>
      </c>
      <c r="G36" s="181">
        <v>1</v>
      </c>
      <c r="H36" s="181">
        <v>2</v>
      </c>
      <c r="I36" s="182"/>
      <c r="J36" s="180">
        <v>15</v>
      </c>
      <c r="K36" s="2">
        <v>1</v>
      </c>
      <c r="L36" s="2" t="s">
        <v>30</v>
      </c>
      <c r="M36" s="144"/>
      <c r="N36" s="131"/>
    </row>
    <row r="37" spans="1:14">
      <c r="A37" s="406"/>
      <c r="B37" s="409"/>
      <c r="C37" s="409"/>
      <c r="D37" s="58">
        <v>1</v>
      </c>
      <c r="E37" s="58">
        <v>72</v>
      </c>
      <c r="F37" s="180">
        <v>2</v>
      </c>
      <c r="G37" s="181">
        <v>1</v>
      </c>
      <c r="H37" s="181">
        <v>2</v>
      </c>
      <c r="I37" s="182"/>
      <c r="J37" s="180">
        <v>14</v>
      </c>
      <c r="L37" s="2" t="s">
        <v>31</v>
      </c>
      <c r="M37" s="144"/>
      <c r="N37" s="131"/>
    </row>
    <row r="38" spans="1:14" ht="12" customHeight="1">
      <c r="A38" s="407"/>
      <c r="B38" s="409"/>
      <c r="C38" s="409"/>
      <c r="D38" s="61">
        <v>1</v>
      </c>
      <c r="E38" s="61">
        <v>72</v>
      </c>
      <c r="F38" s="122">
        <v>2</v>
      </c>
      <c r="G38" s="183">
        <v>1</v>
      </c>
      <c r="H38" s="183">
        <f>F38*G38</f>
        <v>2</v>
      </c>
      <c r="I38" s="184"/>
      <c r="J38" s="122">
        <v>10</v>
      </c>
      <c r="L38" s="2" t="s">
        <v>41</v>
      </c>
      <c r="M38" s="131"/>
      <c r="N38" s="131"/>
    </row>
    <row r="39" spans="1:14">
      <c r="A39" s="151"/>
      <c r="B39" s="27"/>
      <c r="C39" s="27"/>
      <c r="D39" s="113"/>
      <c r="E39" s="114"/>
      <c r="F39" s="115" t="s">
        <v>26</v>
      </c>
      <c r="G39" s="97">
        <f>SUM(G35:G38)</f>
        <v>4</v>
      </c>
      <c r="H39" s="97">
        <f>SUM(H35:H38)</f>
        <v>10</v>
      </c>
      <c r="I39" s="160">
        <f>SUM(I38:I38)</f>
        <v>0</v>
      </c>
      <c r="J39" s="34">
        <f>SUM(J35:J38)</f>
        <v>54</v>
      </c>
      <c r="K39" s="161">
        <f>SUM(K38:K38)</f>
        <v>0</v>
      </c>
      <c r="N39" s="131"/>
    </row>
    <row r="40" spans="1:14">
      <c r="A40" s="185" t="s">
        <v>72</v>
      </c>
      <c r="B40" s="186">
        <v>1</v>
      </c>
      <c r="C40" s="408" t="s">
        <v>73</v>
      </c>
      <c r="D40" s="100">
        <v>1</v>
      </c>
      <c r="E40" s="187">
        <v>72</v>
      </c>
      <c r="F40" s="187">
        <v>2</v>
      </c>
      <c r="G40" s="174">
        <v>1</v>
      </c>
      <c r="H40" s="174">
        <f>F40*G40</f>
        <v>2</v>
      </c>
      <c r="I40" s="188">
        <v>2</v>
      </c>
      <c r="J40" s="100">
        <v>15</v>
      </c>
      <c r="K40" s="189"/>
      <c r="L40" s="2" t="s">
        <v>29</v>
      </c>
      <c r="N40" s="131"/>
    </row>
    <row r="41" spans="1:14" ht="13.15" customHeight="1">
      <c r="A41" s="436" t="s">
        <v>74</v>
      </c>
      <c r="B41" s="429">
        <v>9</v>
      </c>
      <c r="C41" s="409"/>
      <c r="D41" s="35">
        <v>2</v>
      </c>
      <c r="E41" s="35">
        <v>144</v>
      </c>
      <c r="F41" s="36">
        <v>4</v>
      </c>
      <c r="G41" s="37">
        <v>1</v>
      </c>
      <c r="H41" s="190">
        <f>F41*G41</f>
        <v>4</v>
      </c>
      <c r="I41" s="190">
        <f>G41*H41</f>
        <v>4</v>
      </c>
      <c r="J41" s="36">
        <v>15</v>
      </c>
      <c r="K41" s="2">
        <v>1</v>
      </c>
      <c r="L41" s="2" t="s">
        <v>30</v>
      </c>
    </row>
    <row r="42" spans="1:14">
      <c r="A42" s="437"/>
      <c r="B42" s="439"/>
      <c r="C42" s="409"/>
      <c r="D42" s="39">
        <v>5</v>
      </c>
      <c r="E42" s="39">
        <v>288</v>
      </c>
      <c r="F42" s="40">
        <v>8</v>
      </c>
      <c r="G42" s="41">
        <v>1</v>
      </c>
      <c r="H42" s="191">
        <f t="shared" ref="H42:I45" si="0">F42*G42</f>
        <v>8</v>
      </c>
      <c r="I42" s="191">
        <f t="shared" si="0"/>
        <v>8</v>
      </c>
      <c r="J42" s="40">
        <v>15</v>
      </c>
      <c r="L42" s="2" t="s">
        <v>31</v>
      </c>
    </row>
    <row r="43" spans="1:14">
      <c r="A43" s="437"/>
      <c r="B43" s="439"/>
      <c r="C43" s="409"/>
      <c r="D43" s="39">
        <v>8</v>
      </c>
      <c r="E43" s="39">
        <v>288</v>
      </c>
      <c r="F43" s="39">
        <v>8</v>
      </c>
      <c r="G43" s="166">
        <v>1</v>
      </c>
      <c r="H43" s="191">
        <v>8</v>
      </c>
      <c r="I43" s="191">
        <v>8</v>
      </c>
      <c r="J43" s="39">
        <v>11</v>
      </c>
      <c r="L43" s="2" t="s">
        <v>41</v>
      </c>
    </row>
    <row r="44" spans="1:14">
      <c r="A44" s="437"/>
      <c r="B44" s="439"/>
      <c r="C44" s="409"/>
      <c r="D44" s="39">
        <v>8</v>
      </c>
      <c r="E44" s="39">
        <v>288</v>
      </c>
      <c r="F44" s="39">
        <v>8</v>
      </c>
      <c r="G44" s="166">
        <v>1</v>
      </c>
      <c r="H44" s="191">
        <f t="shared" si="0"/>
        <v>8</v>
      </c>
      <c r="I44" s="191">
        <f t="shared" si="0"/>
        <v>8</v>
      </c>
      <c r="J44" s="39">
        <v>13</v>
      </c>
      <c r="L44" s="2" t="s">
        <v>50</v>
      </c>
    </row>
    <row r="45" spans="1:14" ht="13.5" customHeight="1">
      <c r="A45" s="438"/>
      <c r="B45" s="430"/>
      <c r="C45" s="435"/>
      <c r="D45" s="43">
        <v>9</v>
      </c>
      <c r="E45" s="43">
        <v>288</v>
      </c>
      <c r="F45" s="43">
        <v>8</v>
      </c>
      <c r="G45" s="45">
        <v>1</v>
      </c>
      <c r="H45" s="192">
        <f t="shared" si="0"/>
        <v>8</v>
      </c>
      <c r="I45" s="192">
        <f t="shared" si="0"/>
        <v>8</v>
      </c>
      <c r="J45" s="44">
        <v>10</v>
      </c>
      <c r="L45" s="2" t="s">
        <v>51</v>
      </c>
    </row>
    <row r="46" spans="1:14">
      <c r="A46" s="151"/>
      <c r="B46" s="47"/>
      <c r="C46" s="47"/>
      <c r="D46" s="28"/>
      <c r="E46" s="29"/>
      <c r="F46" s="30" t="s">
        <v>26</v>
      </c>
      <c r="G46" s="32">
        <f>SUM(G40:G45)</f>
        <v>6</v>
      </c>
      <c r="H46" s="32">
        <f>SUM(H40:H45)</f>
        <v>38</v>
      </c>
      <c r="I46" s="160">
        <f>SUM(I40:I45)</f>
        <v>38</v>
      </c>
      <c r="J46" s="34">
        <f>SUM(J40:J45)</f>
        <v>79</v>
      </c>
      <c r="K46" s="161">
        <f>SUM(K41:K45)</f>
        <v>1</v>
      </c>
    </row>
    <row r="47" spans="1:14">
      <c r="A47" s="396" t="s">
        <v>75</v>
      </c>
      <c r="B47" s="399">
        <v>1</v>
      </c>
      <c r="C47" s="425" t="s">
        <v>76</v>
      </c>
      <c r="D47" s="193">
        <v>1</v>
      </c>
      <c r="E47" s="193">
        <v>36</v>
      </c>
      <c r="F47" s="194">
        <v>1</v>
      </c>
      <c r="G47" s="195">
        <v>1</v>
      </c>
      <c r="H47" s="135">
        <v>1</v>
      </c>
      <c r="I47" s="196">
        <v>1</v>
      </c>
      <c r="J47" s="137">
        <v>15</v>
      </c>
      <c r="K47" s="197">
        <v>1</v>
      </c>
      <c r="L47" s="2" t="s">
        <v>29</v>
      </c>
    </row>
    <row r="48" spans="1:14">
      <c r="A48" s="397"/>
      <c r="B48" s="400"/>
      <c r="C48" s="426"/>
      <c r="D48" s="198">
        <v>1</v>
      </c>
      <c r="E48" s="198">
        <v>36</v>
      </c>
      <c r="F48" s="199">
        <v>1</v>
      </c>
      <c r="G48" s="200">
        <v>1</v>
      </c>
      <c r="H48" s="141">
        <v>1</v>
      </c>
      <c r="I48" s="201">
        <v>1</v>
      </c>
      <c r="J48" s="143">
        <v>14</v>
      </c>
      <c r="K48" s="197">
        <v>1</v>
      </c>
      <c r="L48" s="2" t="s">
        <v>30</v>
      </c>
    </row>
    <row r="49" spans="1:14">
      <c r="A49" s="397"/>
      <c r="B49" s="400"/>
      <c r="C49" s="426"/>
      <c r="D49" s="198">
        <v>1</v>
      </c>
      <c r="E49" s="198">
        <v>36</v>
      </c>
      <c r="F49" s="199">
        <v>1</v>
      </c>
      <c r="G49" s="200">
        <v>1</v>
      </c>
      <c r="H49" s="141">
        <v>1</v>
      </c>
      <c r="I49" s="201">
        <v>1</v>
      </c>
      <c r="J49" s="143">
        <v>14</v>
      </c>
      <c r="K49" s="197">
        <v>1</v>
      </c>
      <c r="L49" s="2" t="s">
        <v>31</v>
      </c>
    </row>
    <row r="50" spans="1:14">
      <c r="A50" s="397"/>
      <c r="B50" s="400"/>
      <c r="C50" s="426"/>
      <c r="D50" s="198">
        <v>1</v>
      </c>
      <c r="E50" s="198">
        <v>36</v>
      </c>
      <c r="F50" s="199">
        <v>1</v>
      </c>
      <c r="G50" s="200">
        <v>1</v>
      </c>
      <c r="H50" s="141">
        <v>1</v>
      </c>
      <c r="I50" s="201">
        <v>1</v>
      </c>
      <c r="J50" s="143">
        <v>13</v>
      </c>
      <c r="K50" s="197">
        <v>1</v>
      </c>
      <c r="L50" s="2" t="s">
        <v>41</v>
      </c>
    </row>
    <row r="51" spans="1:14">
      <c r="A51" s="397"/>
      <c r="B51" s="400"/>
      <c r="C51" s="426"/>
      <c r="D51" s="198">
        <v>1</v>
      </c>
      <c r="E51" s="198">
        <v>36</v>
      </c>
      <c r="F51" s="199">
        <v>1</v>
      </c>
      <c r="G51" s="200">
        <v>1</v>
      </c>
      <c r="H51" s="141">
        <v>1</v>
      </c>
      <c r="I51" s="201">
        <v>1</v>
      </c>
      <c r="J51" s="143">
        <v>10</v>
      </c>
      <c r="K51" s="197">
        <v>1</v>
      </c>
      <c r="L51" s="2" t="s">
        <v>50</v>
      </c>
    </row>
    <row r="52" spans="1:14">
      <c r="A52" s="398"/>
      <c r="B52" s="401"/>
      <c r="C52" s="426"/>
      <c r="D52" s="202">
        <v>1</v>
      </c>
      <c r="E52" s="202">
        <v>36</v>
      </c>
      <c r="F52" s="168">
        <v>1</v>
      </c>
      <c r="G52" s="158">
        <v>1</v>
      </c>
      <c r="H52" s="148">
        <v>1</v>
      </c>
      <c r="I52" s="157">
        <v>1</v>
      </c>
      <c r="J52" s="150">
        <v>14</v>
      </c>
      <c r="K52" s="197">
        <v>2</v>
      </c>
      <c r="L52" s="2" t="s">
        <v>51</v>
      </c>
      <c r="N52" s="197"/>
    </row>
    <row r="53" spans="1:14" ht="12" customHeight="1">
      <c r="A53" s="396" t="s">
        <v>77</v>
      </c>
      <c r="B53" s="399">
        <v>3</v>
      </c>
      <c r="C53" s="426"/>
      <c r="D53" s="203">
        <v>3</v>
      </c>
      <c r="E53" s="203">
        <v>72</v>
      </c>
      <c r="F53" s="196">
        <v>2</v>
      </c>
      <c r="G53" s="195">
        <v>1</v>
      </c>
      <c r="H53" s="135">
        <v>2</v>
      </c>
      <c r="I53" s="106">
        <f>G53*H53</f>
        <v>2</v>
      </c>
      <c r="J53" s="196">
        <v>15</v>
      </c>
      <c r="L53" s="2" t="s">
        <v>78</v>
      </c>
    </row>
    <row r="54" spans="1:14">
      <c r="A54" s="398"/>
      <c r="B54" s="401"/>
      <c r="C54" s="440"/>
      <c r="D54" s="204">
        <v>2</v>
      </c>
      <c r="E54" s="204">
        <v>72</v>
      </c>
      <c r="F54" s="157">
        <v>2</v>
      </c>
      <c r="G54" s="158">
        <v>1</v>
      </c>
      <c r="H54" s="148">
        <v>2</v>
      </c>
      <c r="I54" s="108">
        <f>G54*H54</f>
        <v>2</v>
      </c>
      <c r="J54" s="157">
        <v>15</v>
      </c>
      <c r="L54" s="2" t="s">
        <v>79</v>
      </c>
    </row>
    <row r="55" spans="1:14">
      <c r="A55" s="151"/>
      <c r="B55" s="47"/>
      <c r="C55" s="47"/>
      <c r="D55" s="114"/>
      <c r="E55" s="114"/>
      <c r="F55" s="205" t="s">
        <v>26</v>
      </c>
      <c r="G55" s="97">
        <f>SUM(G47:G54)</f>
        <v>8</v>
      </c>
      <c r="H55" s="206">
        <f>SUM(H47:H54)</f>
        <v>10</v>
      </c>
      <c r="I55" s="207">
        <f>SUM(I47:I54)</f>
        <v>10</v>
      </c>
      <c r="J55" s="97">
        <f>SUM(J47:J54)</f>
        <v>110</v>
      </c>
      <c r="K55" s="161">
        <f>SUM(K47:K54)</f>
        <v>7</v>
      </c>
    </row>
    <row r="56" spans="1:14">
      <c r="A56" s="208" t="s">
        <v>80</v>
      </c>
      <c r="B56" s="209">
        <v>1</v>
      </c>
      <c r="C56" s="210" t="s">
        <v>81</v>
      </c>
      <c r="D56" s="211">
        <v>1</v>
      </c>
      <c r="E56" s="211">
        <v>144</v>
      </c>
      <c r="F56" s="211">
        <v>4</v>
      </c>
      <c r="G56" s="212">
        <v>1</v>
      </c>
      <c r="H56" s="213">
        <f>F56*G56</f>
        <v>4</v>
      </c>
      <c r="I56" s="214">
        <v>0</v>
      </c>
      <c r="J56" s="215">
        <v>15</v>
      </c>
      <c r="K56" s="161"/>
      <c r="L56" s="2" t="s">
        <v>29</v>
      </c>
    </row>
    <row r="57" spans="1:14">
      <c r="A57" s="216"/>
      <c r="B57" s="47"/>
      <c r="C57" s="47"/>
      <c r="D57" s="217"/>
      <c r="E57" s="217"/>
      <c r="F57" s="205" t="s">
        <v>26</v>
      </c>
      <c r="G57" s="218">
        <f>SUM(G56)</f>
        <v>1</v>
      </c>
      <c r="H57" s="219">
        <f>SUM(H56)</f>
        <v>4</v>
      </c>
      <c r="I57" s="220">
        <f>SUM(I56)</f>
        <v>0</v>
      </c>
      <c r="J57" s="32">
        <f>SUM(J56)</f>
        <v>15</v>
      </c>
      <c r="K57" s="161"/>
    </row>
    <row r="58" spans="1:14" ht="12.75" customHeight="1">
      <c r="A58" s="421" t="s">
        <v>82</v>
      </c>
      <c r="B58" s="423">
        <v>1</v>
      </c>
      <c r="C58" s="425" t="s">
        <v>81</v>
      </c>
      <c r="D58" s="35">
        <v>1</v>
      </c>
      <c r="E58" s="35">
        <v>144</v>
      </c>
      <c r="F58" s="36">
        <v>4</v>
      </c>
      <c r="G58" s="37">
        <v>1</v>
      </c>
      <c r="H58" s="37">
        <f>F58*G58</f>
        <v>4</v>
      </c>
      <c r="I58" s="38"/>
      <c r="J58" s="36">
        <v>15</v>
      </c>
      <c r="L58" s="2" t="s">
        <v>29</v>
      </c>
    </row>
    <row r="59" spans="1:14">
      <c r="A59" s="422"/>
      <c r="B59" s="424"/>
      <c r="C59" s="426"/>
      <c r="D59" s="107">
        <v>1</v>
      </c>
      <c r="E59" s="107">
        <v>144</v>
      </c>
      <c r="F59" s="107">
        <v>4</v>
      </c>
      <c r="G59" s="221">
        <v>1</v>
      </c>
      <c r="H59" s="45">
        <v>4</v>
      </c>
      <c r="I59" s="157"/>
      <c r="J59" s="107">
        <v>11</v>
      </c>
      <c r="L59" s="2" t="s">
        <v>30</v>
      </c>
    </row>
    <row r="60" spans="1:14">
      <c r="A60" s="421" t="s">
        <v>83</v>
      </c>
      <c r="B60" s="423">
        <v>1</v>
      </c>
      <c r="C60" s="426"/>
      <c r="D60" s="35">
        <v>1</v>
      </c>
      <c r="E60" s="105">
        <v>72</v>
      </c>
      <c r="F60" s="105">
        <v>2</v>
      </c>
      <c r="G60" s="222">
        <v>1</v>
      </c>
      <c r="H60" s="37">
        <v>2</v>
      </c>
      <c r="I60" s="196"/>
      <c r="J60" s="105">
        <v>10</v>
      </c>
      <c r="K60" s="223"/>
      <c r="L60" s="2" t="s">
        <v>41</v>
      </c>
      <c r="M60" s="2" t="s">
        <v>84</v>
      </c>
    </row>
    <row r="61" spans="1:14">
      <c r="A61" s="427"/>
      <c r="B61" s="429"/>
      <c r="C61" s="426"/>
      <c r="D61" s="39">
        <v>1</v>
      </c>
      <c r="E61" s="224">
        <v>72</v>
      </c>
      <c r="F61" s="224">
        <v>2</v>
      </c>
      <c r="G61" s="225">
        <v>1</v>
      </c>
      <c r="H61" s="41">
        <v>2</v>
      </c>
      <c r="I61" s="201"/>
      <c r="J61" s="224">
        <v>15</v>
      </c>
      <c r="K61" s="223"/>
      <c r="L61" s="2" t="s">
        <v>31</v>
      </c>
      <c r="M61" s="2" t="s">
        <v>84</v>
      </c>
    </row>
    <row r="62" spans="1:14">
      <c r="A62" s="428"/>
      <c r="B62" s="430"/>
      <c r="C62" s="426"/>
      <c r="D62" s="43">
        <v>1</v>
      </c>
      <c r="E62" s="107">
        <v>72</v>
      </c>
      <c r="F62" s="107">
        <v>2</v>
      </c>
      <c r="G62" s="221">
        <v>1</v>
      </c>
      <c r="H62" s="45">
        <v>2</v>
      </c>
      <c r="I62" s="157"/>
      <c r="J62" s="107">
        <v>10</v>
      </c>
      <c r="K62" s="223"/>
      <c r="L62" s="2" t="s">
        <v>50</v>
      </c>
      <c r="M62" s="2" t="s">
        <v>85</v>
      </c>
    </row>
    <row r="63" spans="1:14">
      <c r="A63" s="226"/>
      <c r="B63" s="27"/>
      <c r="C63" s="27"/>
      <c r="D63" s="28"/>
      <c r="E63" s="29"/>
      <c r="F63" s="30" t="s">
        <v>26</v>
      </c>
      <c r="G63" s="32">
        <f>SUM(G58:G62)</f>
        <v>5</v>
      </c>
      <c r="H63" s="32">
        <f>SUM(H58:H62)</f>
        <v>14</v>
      </c>
      <c r="I63" s="153">
        <f>SUM(I58:I59)</f>
        <v>0</v>
      </c>
      <c r="J63" s="49">
        <f>SUM(J58:J62)</f>
        <v>61</v>
      </c>
      <c r="K63" s="161">
        <f>SUM(K58:K62)</f>
        <v>0</v>
      </c>
    </row>
    <row r="64" spans="1:14">
      <c r="A64" s="396" t="s">
        <v>86</v>
      </c>
      <c r="B64" s="432">
        <v>1</v>
      </c>
      <c r="C64" s="432" t="s">
        <v>87</v>
      </c>
      <c r="D64" s="227">
        <v>1</v>
      </c>
      <c r="E64" s="194">
        <v>72</v>
      </c>
      <c r="F64" s="194">
        <v>2</v>
      </c>
      <c r="G64" s="116">
        <v>1</v>
      </c>
      <c r="H64" s="116">
        <v>2</v>
      </c>
      <c r="I64" s="228"/>
      <c r="J64" s="227">
        <v>15</v>
      </c>
      <c r="K64" s="161"/>
      <c r="L64" s="2" t="s">
        <v>29</v>
      </c>
      <c r="M64" s="2" t="s">
        <v>84</v>
      </c>
    </row>
    <row r="65" spans="1:13">
      <c r="A65" s="431"/>
      <c r="B65" s="433"/>
      <c r="C65" s="434"/>
      <c r="D65" s="229">
        <v>1</v>
      </c>
      <c r="E65" s="168">
        <v>72</v>
      </c>
      <c r="F65" s="168">
        <v>2</v>
      </c>
      <c r="G65" s="120">
        <v>1</v>
      </c>
      <c r="H65" s="120">
        <v>2</v>
      </c>
      <c r="I65" s="230"/>
      <c r="J65" s="229">
        <v>10</v>
      </c>
      <c r="K65" s="161"/>
      <c r="L65" s="2" t="s">
        <v>30</v>
      </c>
      <c r="M65" s="2" t="s">
        <v>84</v>
      </c>
    </row>
    <row r="66" spans="1:13">
      <c r="A66" s="231"/>
      <c r="B66" s="27"/>
      <c r="C66" s="27"/>
      <c r="D66" s="28"/>
      <c r="E66" s="29"/>
      <c r="F66" s="30" t="s">
        <v>26</v>
      </c>
      <c r="G66" s="32">
        <f>SUM(G64:G65)</f>
        <v>2</v>
      </c>
      <c r="H66" s="32">
        <f>SUM(H64:H65)</f>
        <v>4</v>
      </c>
      <c r="I66" s="153"/>
      <c r="J66" s="49">
        <f>SUM(J64:J65)</f>
        <v>25</v>
      </c>
      <c r="K66" s="161"/>
    </row>
    <row r="67" spans="1:13">
      <c r="A67" s="232" t="s">
        <v>88</v>
      </c>
      <c r="B67" s="209">
        <v>2</v>
      </c>
      <c r="C67" s="447" t="s">
        <v>28</v>
      </c>
      <c r="D67" s="21">
        <v>1</v>
      </c>
      <c r="E67" s="21">
        <v>144</v>
      </c>
      <c r="F67" s="25">
        <v>4</v>
      </c>
      <c r="G67" s="233">
        <v>1</v>
      </c>
      <c r="H67" s="233">
        <f>F67*G67</f>
        <v>4</v>
      </c>
      <c r="I67" s="234"/>
      <c r="J67" s="25">
        <v>15</v>
      </c>
      <c r="K67" s="235">
        <v>1</v>
      </c>
      <c r="L67" s="2" t="s">
        <v>89</v>
      </c>
    </row>
    <row r="68" spans="1:13">
      <c r="A68" s="449" t="s">
        <v>90</v>
      </c>
      <c r="B68" s="432">
        <v>2</v>
      </c>
      <c r="C68" s="448"/>
      <c r="D68" s="35">
        <v>1</v>
      </c>
      <c r="E68" s="35">
        <v>144</v>
      </c>
      <c r="F68" s="36">
        <v>4</v>
      </c>
      <c r="G68" s="37">
        <v>1</v>
      </c>
      <c r="H68" s="37">
        <f>F68*G68</f>
        <v>4</v>
      </c>
      <c r="I68" s="38"/>
      <c r="J68" s="36">
        <v>15</v>
      </c>
      <c r="L68" s="2" t="s">
        <v>51</v>
      </c>
    </row>
    <row r="69" spans="1:13">
      <c r="A69" s="450"/>
      <c r="B69" s="433"/>
      <c r="C69" s="448"/>
      <c r="D69" s="43">
        <v>2</v>
      </c>
      <c r="E69" s="43">
        <v>216</v>
      </c>
      <c r="F69" s="44">
        <v>6</v>
      </c>
      <c r="G69" s="45">
        <v>1</v>
      </c>
      <c r="H69" s="45">
        <v>6</v>
      </c>
      <c r="I69" s="46"/>
      <c r="J69" s="44">
        <v>15</v>
      </c>
      <c r="L69" s="2" t="s">
        <v>50</v>
      </c>
    </row>
    <row r="70" spans="1:13" ht="15.75" customHeight="1">
      <c r="A70" s="185" t="s">
        <v>91</v>
      </c>
      <c r="B70" s="70">
        <v>1</v>
      </c>
      <c r="C70" s="448"/>
      <c r="D70" s="236">
        <v>1</v>
      </c>
      <c r="E70" s="211">
        <v>144</v>
      </c>
      <c r="F70" s="211">
        <v>4</v>
      </c>
      <c r="G70" s="212">
        <v>1</v>
      </c>
      <c r="H70" s="212">
        <f>F70*G70</f>
        <v>4</v>
      </c>
      <c r="I70" s="237"/>
      <c r="J70" s="236">
        <v>15</v>
      </c>
      <c r="K70" s="161"/>
      <c r="L70" s="2" t="s">
        <v>92</v>
      </c>
    </row>
    <row r="71" spans="1:13">
      <c r="A71" s="151"/>
      <c r="B71" s="47"/>
      <c r="C71" s="47"/>
      <c r="D71" s="28"/>
      <c r="E71" s="29"/>
      <c r="F71" s="30" t="s">
        <v>26</v>
      </c>
      <c r="G71" s="32">
        <f>SUM(G67:G70)</f>
        <v>4</v>
      </c>
      <c r="H71" s="32">
        <f>SUM(H67:H70)</f>
        <v>18</v>
      </c>
      <c r="I71" s="33">
        <f>SUM(I59:I70)</f>
        <v>0</v>
      </c>
      <c r="J71" s="34">
        <f>SUM(J67:J70)</f>
        <v>60</v>
      </c>
      <c r="K71" s="161">
        <f>SUM(K68:K70)</f>
        <v>0</v>
      </c>
    </row>
    <row r="72" spans="1:13">
      <c r="A72" s="238" t="s">
        <v>93</v>
      </c>
      <c r="B72" s="239">
        <v>1</v>
      </c>
      <c r="C72" s="240" t="s">
        <v>94</v>
      </c>
      <c r="D72" s="241" t="s">
        <v>95</v>
      </c>
      <c r="E72" s="241" t="s">
        <v>96</v>
      </c>
      <c r="F72" s="240">
        <v>2</v>
      </c>
      <c r="G72" s="242">
        <v>1</v>
      </c>
      <c r="H72" s="242">
        <v>2</v>
      </c>
      <c r="I72" s="243"/>
      <c r="J72" s="240">
        <v>15</v>
      </c>
      <c r="L72" s="2" t="s">
        <v>29</v>
      </c>
    </row>
    <row r="73" spans="1:13">
      <c r="A73" s="151"/>
      <c r="B73" s="244"/>
      <c r="C73" s="47"/>
      <c r="D73" s="28"/>
      <c r="E73" s="29"/>
      <c r="F73" s="30" t="s">
        <v>26</v>
      </c>
      <c r="G73" s="31">
        <f>SUM(G72)</f>
        <v>1</v>
      </c>
      <c r="H73" s="32">
        <f>SUM(H72)</f>
        <v>2</v>
      </c>
      <c r="I73" s="33">
        <f>SUM(I68:I72)</f>
        <v>0</v>
      </c>
      <c r="J73" s="34">
        <f>SUM(J72)</f>
        <v>15</v>
      </c>
      <c r="K73" s="161"/>
    </row>
    <row r="74" spans="1:13">
      <c r="A74" s="405" t="s">
        <v>97</v>
      </c>
      <c r="B74" s="408">
        <v>2</v>
      </c>
      <c r="C74" s="451" t="s">
        <v>98</v>
      </c>
      <c r="D74" s="137">
        <v>1</v>
      </c>
      <c r="E74" s="55">
        <v>72</v>
      </c>
      <c r="F74" s="55">
        <v>2</v>
      </c>
      <c r="G74" s="56">
        <v>1</v>
      </c>
      <c r="H74" s="56">
        <f>F74*G74</f>
        <v>2</v>
      </c>
      <c r="I74" s="245"/>
      <c r="J74" s="137">
        <v>15</v>
      </c>
      <c r="L74" s="2" t="s">
        <v>30</v>
      </c>
    </row>
    <row r="75" spans="1:13">
      <c r="A75" s="407"/>
      <c r="B75" s="435"/>
      <c r="C75" s="452"/>
      <c r="D75" s="61">
        <v>2</v>
      </c>
      <c r="E75" s="61">
        <v>72</v>
      </c>
      <c r="F75" s="61">
        <v>2</v>
      </c>
      <c r="G75" s="62">
        <v>1</v>
      </c>
      <c r="H75" s="62">
        <f>F75*G75</f>
        <v>2</v>
      </c>
      <c r="I75" s="61"/>
      <c r="J75" s="246">
        <v>15</v>
      </c>
      <c r="L75" s="247" t="s">
        <v>29</v>
      </c>
    </row>
    <row r="76" spans="1:13">
      <c r="A76" s="151"/>
      <c r="B76" s="26"/>
      <c r="C76" s="26"/>
      <c r="D76" s="113"/>
      <c r="E76" s="114"/>
      <c r="F76" s="115" t="s">
        <v>26</v>
      </c>
      <c r="G76" s="97">
        <f>SUM(G74:G75)</f>
        <v>2</v>
      </c>
      <c r="H76" s="97">
        <f>SUM(H74:H75)</f>
        <v>4</v>
      </c>
      <c r="I76" s="33">
        <f>SUM(I74:I75)</f>
        <v>0</v>
      </c>
      <c r="J76" s="34">
        <f>SUM(J74:J75)</f>
        <v>30</v>
      </c>
      <c r="K76" s="154">
        <f>SUM(K60:K72)</f>
        <v>1</v>
      </c>
    </row>
    <row r="77" spans="1:13" ht="13.15" customHeight="1">
      <c r="A77" s="396" t="s">
        <v>99</v>
      </c>
      <c r="B77" s="399">
        <v>3</v>
      </c>
      <c r="C77" s="425" t="s">
        <v>100</v>
      </c>
      <c r="D77" s="248">
        <v>1</v>
      </c>
      <c r="E77" s="248">
        <v>144</v>
      </c>
      <c r="F77" s="249">
        <v>4</v>
      </c>
      <c r="G77" s="37">
        <v>1</v>
      </c>
      <c r="H77" s="190">
        <f t="shared" ref="H77:H85" si="1">F77*G77</f>
        <v>4</v>
      </c>
      <c r="I77" s="250"/>
      <c r="J77" s="249">
        <v>20</v>
      </c>
      <c r="K77" s="2">
        <v>1</v>
      </c>
      <c r="L77" s="2" t="s">
        <v>29</v>
      </c>
    </row>
    <row r="78" spans="1:13" ht="13.15" customHeight="1">
      <c r="A78" s="441"/>
      <c r="B78" s="443"/>
      <c r="C78" s="426"/>
      <c r="D78" s="251">
        <v>2</v>
      </c>
      <c r="E78" s="251">
        <v>144</v>
      </c>
      <c r="F78" s="252">
        <v>4</v>
      </c>
      <c r="G78" s="41">
        <v>1</v>
      </c>
      <c r="H78" s="191">
        <f t="shared" si="1"/>
        <v>4</v>
      </c>
      <c r="I78" s="253"/>
      <c r="J78" s="252">
        <v>11</v>
      </c>
      <c r="L78" s="2" t="s">
        <v>30</v>
      </c>
    </row>
    <row r="79" spans="1:13" ht="13.15" customHeight="1">
      <c r="A79" s="441"/>
      <c r="B79" s="443"/>
      <c r="C79" s="426"/>
      <c r="D79" s="251">
        <v>3</v>
      </c>
      <c r="E79" s="251">
        <v>216</v>
      </c>
      <c r="F79" s="252">
        <v>6</v>
      </c>
      <c r="G79" s="41">
        <v>1</v>
      </c>
      <c r="H79" s="191">
        <f t="shared" si="1"/>
        <v>6</v>
      </c>
      <c r="I79" s="253"/>
      <c r="J79" s="252">
        <v>20</v>
      </c>
      <c r="L79" s="2" t="s">
        <v>31</v>
      </c>
    </row>
    <row r="80" spans="1:13" ht="13.15" customHeight="1">
      <c r="A80" s="442"/>
      <c r="B80" s="444"/>
      <c r="C80" s="426"/>
      <c r="D80" s="43">
        <v>1</v>
      </c>
      <c r="E80" s="43">
        <v>72</v>
      </c>
      <c r="F80" s="44">
        <v>2</v>
      </c>
      <c r="G80" s="45">
        <v>1</v>
      </c>
      <c r="H80" s="192">
        <f t="shared" si="1"/>
        <v>2</v>
      </c>
      <c r="I80" s="46"/>
      <c r="J80" s="44">
        <v>13</v>
      </c>
      <c r="L80" s="2" t="s">
        <v>50</v>
      </c>
    </row>
    <row r="81" spans="1:14" ht="13.15" customHeight="1">
      <c r="A81" s="396" t="s">
        <v>101</v>
      </c>
      <c r="B81" s="399">
        <v>1</v>
      </c>
      <c r="C81" s="426"/>
      <c r="D81" s="254">
        <v>2</v>
      </c>
      <c r="E81" s="254">
        <v>72</v>
      </c>
      <c r="F81" s="255">
        <v>2</v>
      </c>
      <c r="G81" s="256">
        <v>1</v>
      </c>
      <c r="H81" s="257">
        <v>2</v>
      </c>
      <c r="I81" s="258"/>
      <c r="J81" s="255">
        <v>13</v>
      </c>
      <c r="K81" s="259"/>
      <c r="L81" s="259" t="s">
        <v>41</v>
      </c>
      <c r="M81" s="2" t="s">
        <v>102</v>
      </c>
    </row>
    <row r="82" spans="1:14" ht="13.15" customHeight="1">
      <c r="A82" s="441"/>
      <c r="B82" s="443"/>
      <c r="C82" s="426"/>
      <c r="D82" s="39">
        <v>1</v>
      </c>
      <c r="E82" s="39">
        <v>36</v>
      </c>
      <c r="F82" s="40">
        <v>1</v>
      </c>
      <c r="G82" s="41">
        <v>1</v>
      </c>
      <c r="H82" s="191">
        <f t="shared" si="1"/>
        <v>1</v>
      </c>
      <c r="I82" s="42"/>
      <c r="J82" s="40">
        <v>10</v>
      </c>
      <c r="L82" s="2" t="s">
        <v>51</v>
      </c>
      <c r="M82" s="2" t="s">
        <v>103</v>
      </c>
    </row>
    <row r="83" spans="1:14" ht="13.15" customHeight="1">
      <c r="A83" s="441"/>
      <c r="B83" s="443"/>
      <c r="C83" s="426"/>
      <c r="D83" s="39">
        <v>1</v>
      </c>
      <c r="E83" s="39">
        <v>36</v>
      </c>
      <c r="F83" s="40">
        <v>1</v>
      </c>
      <c r="G83" s="41">
        <v>1</v>
      </c>
      <c r="H83" s="191">
        <f t="shared" si="1"/>
        <v>1</v>
      </c>
      <c r="I83" s="42"/>
      <c r="J83" s="260">
        <v>10</v>
      </c>
      <c r="K83" s="2">
        <v>1</v>
      </c>
      <c r="L83" s="2" t="s">
        <v>92</v>
      </c>
      <c r="M83" s="2" t="s">
        <v>103</v>
      </c>
    </row>
    <row r="84" spans="1:14">
      <c r="A84" s="441"/>
      <c r="B84" s="443"/>
      <c r="C84" s="426"/>
      <c r="D84" s="39">
        <v>1</v>
      </c>
      <c r="E84" s="39">
        <v>36</v>
      </c>
      <c r="F84" s="40">
        <v>1</v>
      </c>
      <c r="G84" s="41">
        <v>1</v>
      </c>
      <c r="H84" s="191">
        <f t="shared" si="1"/>
        <v>1</v>
      </c>
      <c r="I84" s="42"/>
      <c r="J84" s="260">
        <v>11</v>
      </c>
      <c r="L84" s="2" t="s">
        <v>89</v>
      </c>
      <c r="M84" s="2" t="s">
        <v>103</v>
      </c>
    </row>
    <row r="85" spans="1:14">
      <c r="A85" s="442"/>
      <c r="B85" s="444"/>
      <c r="C85" s="426"/>
      <c r="D85" s="43">
        <v>1</v>
      </c>
      <c r="E85" s="43">
        <v>36</v>
      </c>
      <c r="F85" s="44">
        <v>1</v>
      </c>
      <c r="G85" s="45">
        <v>1</v>
      </c>
      <c r="H85" s="192">
        <f t="shared" si="1"/>
        <v>1</v>
      </c>
      <c r="I85" s="261"/>
      <c r="J85" s="262">
        <v>10</v>
      </c>
      <c r="L85" s="2" t="s">
        <v>78</v>
      </c>
      <c r="M85" s="2" t="s">
        <v>103</v>
      </c>
    </row>
    <row r="86" spans="1:14">
      <c r="A86" s="151"/>
      <c r="B86" s="26"/>
      <c r="C86" s="26"/>
      <c r="D86" s="113"/>
      <c r="E86" s="114"/>
      <c r="F86" s="115" t="s">
        <v>26</v>
      </c>
      <c r="G86" s="97">
        <f>SUM(G77:G85)</f>
        <v>9</v>
      </c>
      <c r="H86" s="32">
        <f>SUM(H77:H85)</f>
        <v>22</v>
      </c>
      <c r="I86" s="160">
        <f>SUM(I77:I84)</f>
        <v>0</v>
      </c>
      <c r="J86" s="34">
        <f>SUM(J77:J85)</f>
        <v>118</v>
      </c>
      <c r="K86" s="154">
        <f>SUM(K71:K83)</f>
        <v>3</v>
      </c>
    </row>
    <row r="87" spans="1:14" ht="16.149999999999999" customHeight="1">
      <c r="A87" s="396" t="s">
        <v>104</v>
      </c>
      <c r="B87" s="399">
        <v>2</v>
      </c>
      <c r="C87" s="425" t="s">
        <v>100</v>
      </c>
      <c r="D87" s="137">
        <v>2</v>
      </c>
      <c r="E87" s="194">
        <v>72</v>
      </c>
      <c r="F87" s="194">
        <v>2</v>
      </c>
      <c r="G87" s="116">
        <v>1</v>
      </c>
      <c r="H87" s="116">
        <f>F87*G87</f>
        <v>2</v>
      </c>
      <c r="I87" s="263"/>
      <c r="J87" s="137">
        <v>11</v>
      </c>
      <c r="K87" s="154"/>
      <c r="L87" s="2" t="s">
        <v>29</v>
      </c>
    </row>
    <row r="88" spans="1:14" ht="16.149999999999999" customHeight="1">
      <c r="A88" s="445"/>
      <c r="B88" s="446"/>
      <c r="C88" s="426"/>
      <c r="D88" s="143">
        <v>2</v>
      </c>
      <c r="E88" s="199">
        <v>72</v>
      </c>
      <c r="F88" s="199">
        <v>2</v>
      </c>
      <c r="G88" s="264">
        <v>1</v>
      </c>
      <c r="H88" s="264">
        <f>F88*G88</f>
        <v>2</v>
      </c>
      <c r="I88" s="265"/>
      <c r="J88" s="266">
        <v>14</v>
      </c>
      <c r="K88" s="154"/>
      <c r="L88" s="2" t="s">
        <v>30</v>
      </c>
    </row>
    <row r="89" spans="1:14" ht="16.149999999999999" customHeight="1">
      <c r="A89" s="445"/>
      <c r="B89" s="446"/>
      <c r="C89" s="426"/>
      <c r="D89" s="39">
        <v>1</v>
      </c>
      <c r="E89" s="39">
        <v>72</v>
      </c>
      <c r="F89" s="40">
        <v>2</v>
      </c>
      <c r="G89" s="41">
        <v>1</v>
      </c>
      <c r="H89" s="191">
        <f>F89*G89</f>
        <v>2</v>
      </c>
      <c r="I89" s="42"/>
      <c r="J89" s="40">
        <v>15</v>
      </c>
      <c r="L89" s="2" t="s">
        <v>31</v>
      </c>
    </row>
    <row r="90" spans="1:14" ht="16.149999999999999" customHeight="1">
      <c r="A90" s="445"/>
      <c r="B90" s="446"/>
      <c r="C90" s="426"/>
      <c r="D90" s="43">
        <v>1</v>
      </c>
      <c r="E90" s="43">
        <v>72</v>
      </c>
      <c r="F90" s="44">
        <v>2</v>
      </c>
      <c r="G90" s="45">
        <v>1</v>
      </c>
      <c r="H90" s="192">
        <f>F90*G90</f>
        <v>2</v>
      </c>
      <c r="I90" s="46"/>
      <c r="J90" s="44">
        <v>14</v>
      </c>
      <c r="L90" s="2" t="s">
        <v>41</v>
      </c>
    </row>
    <row r="91" spans="1:14">
      <c r="A91" s="151"/>
      <c r="B91" s="27"/>
      <c r="C91" s="27"/>
      <c r="D91" s="28"/>
      <c r="E91" s="29"/>
      <c r="F91" s="30" t="s">
        <v>26</v>
      </c>
      <c r="G91" s="32">
        <f>SUM(G87:G90)</f>
        <v>4</v>
      </c>
      <c r="H91" s="32">
        <f>SUM(H87:H90)</f>
        <v>8</v>
      </c>
      <c r="I91" s="33">
        <f>SUM(I83:I89)</f>
        <v>0</v>
      </c>
      <c r="J91" s="34">
        <f>SUM(J87:J90)</f>
        <v>54</v>
      </c>
    </row>
    <row r="92" spans="1:14">
      <c r="A92" s="208" t="s">
        <v>105</v>
      </c>
      <c r="B92" s="267">
        <v>3</v>
      </c>
      <c r="C92" s="119" t="s">
        <v>100</v>
      </c>
      <c r="D92" s="21">
        <v>2</v>
      </c>
      <c r="E92" s="21">
        <v>144</v>
      </c>
      <c r="F92" s="25">
        <v>4</v>
      </c>
      <c r="G92" s="233">
        <v>1</v>
      </c>
      <c r="H92" s="188">
        <f>F92*G92</f>
        <v>4</v>
      </c>
      <c r="I92" s="234"/>
      <c r="J92" s="25">
        <v>13</v>
      </c>
      <c r="L92" s="2" t="s">
        <v>29</v>
      </c>
    </row>
    <row r="93" spans="1:14">
      <c r="A93" s="151"/>
      <c r="B93" s="26"/>
      <c r="C93" s="26"/>
      <c r="D93" s="113"/>
      <c r="E93" s="114"/>
      <c r="F93" s="115" t="s">
        <v>26</v>
      </c>
      <c r="G93" s="97">
        <f>SUM(G92)</f>
        <v>1</v>
      </c>
      <c r="H93" s="97">
        <f>SUM(H92)</f>
        <v>4</v>
      </c>
      <c r="I93" s="33">
        <f>SUM(I86:I92)</f>
        <v>0</v>
      </c>
      <c r="J93" s="34">
        <f>J92</f>
        <v>13</v>
      </c>
      <c r="K93" s="161"/>
      <c r="M93" s="14"/>
      <c r="N93" s="14"/>
    </row>
    <row r="94" spans="1:14" ht="20.45" customHeight="1">
      <c r="A94" s="455" t="s">
        <v>106</v>
      </c>
      <c r="B94" s="432">
        <v>1</v>
      </c>
      <c r="C94" s="447" t="s">
        <v>107</v>
      </c>
      <c r="D94" s="137">
        <v>1</v>
      </c>
      <c r="E94" s="268">
        <v>36</v>
      </c>
      <c r="F94" s="268">
        <v>1</v>
      </c>
      <c r="G94" s="269">
        <v>1</v>
      </c>
      <c r="H94" s="269">
        <f>F94*G94</f>
        <v>1</v>
      </c>
      <c r="I94" s="270"/>
      <c r="J94" s="271">
        <v>15</v>
      </c>
      <c r="K94" s="161"/>
      <c r="L94" s="2" t="s">
        <v>31</v>
      </c>
      <c r="M94" s="2" t="s">
        <v>108</v>
      </c>
    </row>
    <row r="95" spans="1:14">
      <c r="A95" s="456"/>
      <c r="B95" s="457"/>
      <c r="C95" s="448"/>
      <c r="D95" s="143">
        <v>1</v>
      </c>
      <c r="E95" s="272">
        <v>36</v>
      </c>
      <c r="F95" s="272">
        <v>1</v>
      </c>
      <c r="G95" s="273">
        <v>1</v>
      </c>
      <c r="H95" s="273">
        <f>F95*G95</f>
        <v>1</v>
      </c>
      <c r="I95" s="274"/>
      <c r="J95" s="275">
        <v>15</v>
      </c>
      <c r="K95" s="161"/>
      <c r="L95" s="2" t="s">
        <v>41</v>
      </c>
      <c r="M95" s="2" t="s">
        <v>108</v>
      </c>
    </row>
    <row r="96" spans="1:14">
      <c r="A96" s="456"/>
      <c r="B96" s="457"/>
      <c r="C96" s="448"/>
      <c r="D96" s="143">
        <v>1</v>
      </c>
      <c r="E96" s="272">
        <v>36</v>
      </c>
      <c r="F96" s="272">
        <v>1</v>
      </c>
      <c r="G96" s="273">
        <v>1</v>
      </c>
      <c r="H96" s="273">
        <f>F96*G96</f>
        <v>1</v>
      </c>
      <c r="I96" s="274"/>
      <c r="J96" s="275">
        <v>15</v>
      </c>
      <c r="K96" s="161"/>
      <c r="L96" s="2" t="s">
        <v>50</v>
      </c>
      <c r="M96" s="2" t="s">
        <v>108</v>
      </c>
    </row>
    <row r="97" spans="1:13">
      <c r="A97" s="456"/>
      <c r="B97" s="457"/>
      <c r="C97" s="448"/>
      <c r="D97" s="143">
        <v>1</v>
      </c>
      <c r="E97" s="272">
        <v>72</v>
      </c>
      <c r="F97" s="272">
        <v>2</v>
      </c>
      <c r="G97" s="273">
        <v>1</v>
      </c>
      <c r="H97" s="273">
        <f>F97*G97</f>
        <v>2</v>
      </c>
      <c r="I97" s="274"/>
      <c r="J97" s="275">
        <v>11</v>
      </c>
      <c r="K97" s="161"/>
      <c r="L97" s="2" t="s">
        <v>29</v>
      </c>
      <c r="M97" s="2" t="s">
        <v>109</v>
      </c>
    </row>
    <row r="98" spans="1:13">
      <c r="A98" s="456"/>
      <c r="B98" s="433"/>
      <c r="C98" s="458"/>
      <c r="D98" s="150">
        <v>1</v>
      </c>
      <c r="E98" s="276">
        <v>72</v>
      </c>
      <c r="F98" s="276">
        <v>2</v>
      </c>
      <c r="G98" s="277">
        <v>1</v>
      </c>
      <c r="H98" s="277">
        <f>F98*G98</f>
        <v>2</v>
      </c>
      <c r="I98" s="278"/>
      <c r="J98" s="279">
        <v>13</v>
      </c>
      <c r="K98" s="161"/>
      <c r="L98" s="2" t="s">
        <v>30</v>
      </c>
      <c r="M98" s="2" t="s">
        <v>85</v>
      </c>
    </row>
    <row r="99" spans="1:13">
      <c r="A99" s="26"/>
      <c r="B99" s="26"/>
      <c r="C99" s="26"/>
      <c r="D99" s="28"/>
      <c r="E99" s="114"/>
      <c r="F99" s="115" t="s">
        <v>26</v>
      </c>
      <c r="G99" s="97">
        <f>SUM(G94:G98)</f>
        <v>5</v>
      </c>
      <c r="H99" s="97">
        <f>SUM(H94:H98)</f>
        <v>7</v>
      </c>
      <c r="I99" s="33">
        <f>SUM(I94:I98)</f>
        <v>0</v>
      </c>
      <c r="J99" s="34">
        <f>SUM(J94:J98)</f>
        <v>69</v>
      </c>
      <c r="K99" s="161"/>
    </row>
    <row r="100" spans="1:13" ht="16.149999999999999" customHeight="1">
      <c r="A100" s="459" t="s">
        <v>32</v>
      </c>
      <c r="B100" s="460"/>
      <c r="C100" s="460"/>
      <c r="D100" s="461"/>
      <c r="E100" s="280"/>
      <c r="F100" s="280"/>
      <c r="G100" s="50">
        <f>SUM(G93,G91,G86,G76,G73,G71,G63,G57,G55,G46,G39,G34,G28,G25,G66,G99)</f>
        <v>65</v>
      </c>
      <c r="H100" s="50">
        <f>SUM(H25+H28+H34+H39+H46+H55+H57+H63+H66+H71+H73+H76+H86+H91+H93+H99)</f>
        <v>177</v>
      </c>
      <c r="I100" s="51">
        <f>SUM(I25,I28,I34,I39,I46,I55,I57,I63,I71,I73,I76,I86,I91,I93)</f>
        <v>80</v>
      </c>
      <c r="J100" s="50">
        <f>SUM(J99+J93+J91+J86+J76+J73+J71+J66+J63+J57+J55+J46+J39+J34+J28+J25)</f>
        <v>876</v>
      </c>
      <c r="K100" s="281" t="e">
        <f>#REF!+#REF!+K93+K91+#REF!+K73+K71+K63+K55+K46+K39+K34+K28+K25</f>
        <v>#REF!</v>
      </c>
    </row>
    <row r="101" spans="1:13" ht="14.4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282"/>
    </row>
    <row r="102" spans="1:13" ht="9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3" ht="9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3" ht="44.25" customHeight="1">
      <c r="A104" s="394" t="s">
        <v>12</v>
      </c>
      <c r="B104" s="394" t="s">
        <v>33</v>
      </c>
      <c r="C104" s="394" t="s">
        <v>14</v>
      </c>
      <c r="D104" s="394" t="s">
        <v>15</v>
      </c>
      <c r="E104" s="394" t="s">
        <v>16</v>
      </c>
      <c r="F104" s="394" t="s">
        <v>17</v>
      </c>
      <c r="G104" s="394" t="s">
        <v>18</v>
      </c>
      <c r="H104" s="53" t="s">
        <v>19</v>
      </c>
      <c r="I104" s="394" t="s">
        <v>34</v>
      </c>
      <c r="J104" s="16" t="s">
        <v>21</v>
      </c>
    </row>
    <row r="105" spans="1:13" ht="41.25" customHeight="1">
      <c r="A105" s="453"/>
      <c r="B105" s="453"/>
      <c r="C105" s="453"/>
      <c r="D105" s="453"/>
      <c r="E105" s="453"/>
      <c r="F105" s="453"/>
      <c r="G105" s="453"/>
      <c r="H105" s="67" t="s">
        <v>22</v>
      </c>
      <c r="I105" s="453"/>
      <c r="J105" s="67" t="s">
        <v>22</v>
      </c>
    </row>
    <row r="106" spans="1:13" ht="15" customHeight="1">
      <c r="A106" s="454" t="s">
        <v>35</v>
      </c>
      <c r="B106" s="454"/>
      <c r="C106" s="454"/>
      <c r="D106" s="454"/>
      <c r="E106" s="454"/>
      <c r="F106" s="454"/>
      <c r="G106" s="454"/>
      <c r="H106" s="454"/>
      <c r="I106" s="454"/>
      <c r="J106" s="454"/>
    </row>
    <row r="107" spans="1:13" ht="15" customHeight="1">
      <c r="A107" s="405" t="s">
        <v>110</v>
      </c>
      <c r="B107" s="408">
        <v>2</v>
      </c>
      <c r="C107" s="408" t="s">
        <v>111</v>
      </c>
      <c r="D107" s="55">
        <v>2</v>
      </c>
      <c r="E107" s="55">
        <v>72</v>
      </c>
      <c r="F107" s="55">
        <v>2</v>
      </c>
      <c r="G107" s="56">
        <v>1</v>
      </c>
      <c r="H107" s="56">
        <f>F107*G107</f>
        <v>2</v>
      </c>
      <c r="I107" s="283"/>
      <c r="J107" s="284">
        <v>13</v>
      </c>
      <c r="L107" s="2" t="s">
        <v>29</v>
      </c>
    </row>
    <row r="108" spans="1:13" ht="15.6" customHeight="1">
      <c r="A108" s="406"/>
      <c r="B108" s="409"/>
      <c r="C108" s="409"/>
      <c r="D108" s="58">
        <v>2</v>
      </c>
      <c r="E108" s="58">
        <v>72</v>
      </c>
      <c r="F108" s="58">
        <v>2</v>
      </c>
      <c r="G108" s="59">
        <v>1</v>
      </c>
      <c r="H108" s="59">
        <f>F108*G108</f>
        <v>2</v>
      </c>
      <c r="I108" s="60"/>
      <c r="J108" s="58">
        <v>13</v>
      </c>
      <c r="K108" s="2">
        <v>1</v>
      </c>
      <c r="L108" s="2" t="s">
        <v>30</v>
      </c>
    </row>
    <row r="109" spans="1:13" ht="15.6" customHeight="1">
      <c r="A109" s="407"/>
      <c r="B109" s="435"/>
      <c r="C109" s="435"/>
      <c r="D109" s="61">
        <v>1</v>
      </c>
      <c r="E109" s="61">
        <v>72</v>
      </c>
      <c r="F109" s="61">
        <v>2</v>
      </c>
      <c r="G109" s="62">
        <v>1</v>
      </c>
      <c r="H109" s="62">
        <f>F109*G109</f>
        <v>2</v>
      </c>
      <c r="I109" s="63"/>
      <c r="J109" s="61">
        <v>15</v>
      </c>
      <c r="L109" s="2" t="s">
        <v>31</v>
      </c>
    </row>
    <row r="110" spans="1:13">
      <c r="A110" s="285"/>
      <c r="B110" s="26"/>
      <c r="C110" s="27"/>
      <c r="D110" s="28"/>
      <c r="E110" s="29"/>
      <c r="F110" s="30" t="s">
        <v>26</v>
      </c>
      <c r="G110" s="31">
        <f>SUM(G107:G109)</f>
        <v>3</v>
      </c>
      <c r="H110" s="32">
        <f>SUM(H104:H109)</f>
        <v>6</v>
      </c>
      <c r="I110" s="33">
        <f>SUM(I104:I109)</f>
        <v>0</v>
      </c>
      <c r="J110" s="34">
        <f>SUM(J107:J109)</f>
        <v>41</v>
      </c>
      <c r="K110" s="154">
        <f>SUM(K108:K109)</f>
        <v>1</v>
      </c>
    </row>
    <row r="111" spans="1:13">
      <c r="A111" s="462" t="s">
        <v>112</v>
      </c>
      <c r="B111" s="408">
        <v>2</v>
      </c>
      <c r="C111" s="408" t="s">
        <v>111</v>
      </c>
      <c r="D111" s="137">
        <v>2</v>
      </c>
      <c r="E111" s="194">
        <v>72</v>
      </c>
      <c r="F111" s="194">
        <v>2</v>
      </c>
      <c r="G111" s="195">
        <v>1</v>
      </c>
      <c r="H111" s="116">
        <f>F111*G111</f>
        <v>2</v>
      </c>
      <c r="I111" s="245"/>
      <c r="J111" s="137">
        <v>15</v>
      </c>
      <c r="K111" s="154"/>
      <c r="L111" s="2" t="s">
        <v>29</v>
      </c>
    </row>
    <row r="112" spans="1:13" ht="16.149999999999999" customHeight="1">
      <c r="A112" s="463"/>
      <c r="B112" s="435"/>
      <c r="C112" s="409"/>
      <c r="D112" s="61">
        <v>1</v>
      </c>
      <c r="E112" s="61">
        <v>72</v>
      </c>
      <c r="F112" s="61">
        <v>2</v>
      </c>
      <c r="G112" s="62">
        <v>1</v>
      </c>
      <c r="H112" s="62">
        <f>F112*G112</f>
        <v>2</v>
      </c>
      <c r="I112" s="63"/>
      <c r="J112" s="61">
        <v>15</v>
      </c>
      <c r="K112" s="2">
        <v>1</v>
      </c>
      <c r="L112" s="2" t="s">
        <v>30</v>
      </c>
    </row>
    <row r="113" spans="1:12">
      <c r="A113" s="285"/>
      <c r="B113" s="47"/>
      <c r="C113" s="286"/>
      <c r="D113" s="28"/>
      <c r="E113" s="29"/>
      <c r="F113" s="30" t="s">
        <v>26</v>
      </c>
      <c r="G113" s="31">
        <f>SUM(G111:G112)</f>
        <v>2</v>
      </c>
      <c r="H113" s="32">
        <f>SUM(H111:H112)</f>
        <v>4</v>
      </c>
      <c r="I113" s="48">
        <f>SUM(I106:I112)</f>
        <v>0</v>
      </c>
      <c r="J113" s="34">
        <f>SUM(J111:J112)</f>
        <v>30</v>
      </c>
      <c r="K113" s="161">
        <f>SUM(K112)</f>
        <v>1</v>
      </c>
    </row>
    <row r="114" spans="1:12">
      <c r="A114" s="238" t="s">
        <v>113</v>
      </c>
      <c r="B114" s="239">
        <v>1</v>
      </c>
      <c r="C114" s="239" t="s">
        <v>114</v>
      </c>
      <c r="D114" s="91">
        <v>1</v>
      </c>
      <c r="E114" s="91">
        <v>108</v>
      </c>
      <c r="F114" s="91">
        <v>3</v>
      </c>
      <c r="G114" s="242">
        <v>1</v>
      </c>
      <c r="H114" s="287">
        <v>3</v>
      </c>
      <c r="I114" s="69"/>
      <c r="J114" s="240">
        <v>15</v>
      </c>
      <c r="K114" s="2">
        <v>1</v>
      </c>
      <c r="L114" s="2" t="s">
        <v>29</v>
      </c>
    </row>
    <row r="115" spans="1:12">
      <c r="A115" s="285"/>
      <c r="B115" s="47"/>
      <c r="C115" s="47"/>
      <c r="D115" s="28"/>
      <c r="E115" s="29"/>
      <c r="F115" s="30" t="s">
        <v>26</v>
      </c>
      <c r="G115" s="31">
        <f>SUM(G114)</f>
        <v>1</v>
      </c>
      <c r="H115" s="32">
        <f>SUM(H114)</f>
        <v>3</v>
      </c>
      <c r="I115" s="48">
        <f>SUM(I109:I114)</f>
        <v>0</v>
      </c>
      <c r="J115" s="34">
        <f>SUM(J114)</f>
        <v>15</v>
      </c>
      <c r="K115" s="161">
        <f>SUM(K114)</f>
        <v>1</v>
      </c>
    </row>
    <row r="116" spans="1:12">
      <c r="A116" s="464" t="s">
        <v>113</v>
      </c>
      <c r="B116" s="408">
        <v>1</v>
      </c>
      <c r="C116" s="408" t="s">
        <v>115</v>
      </c>
      <c r="D116" s="288">
        <v>1</v>
      </c>
      <c r="E116" s="288">
        <v>108</v>
      </c>
      <c r="F116" s="288">
        <v>3</v>
      </c>
      <c r="G116" s="178">
        <v>1</v>
      </c>
      <c r="H116" s="178">
        <f>F116*G116</f>
        <v>3</v>
      </c>
      <c r="I116" s="118"/>
      <c r="J116" s="271">
        <v>15</v>
      </c>
      <c r="K116" s="2">
        <v>1</v>
      </c>
      <c r="L116" s="2" t="s">
        <v>29</v>
      </c>
    </row>
    <row r="117" spans="1:12">
      <c r="A117" s="464"/>
      <c r="B117" s="435"/>
      <c r="C117" s="435"/>
      <c r="D117" s="289">
        <v>1</v>
      </c>
      <c r="E117" s="289">
        <v>108</v>
      </c>
      <c r="F117" s="289">
        <v>3</v>
      </c>
      <c r="G117" s="183">
        <v>1</v>
      </c>
      <c r="H117" s="183">
        <f>F117*G117</f>
        <v>3</v>
      </c>
      <c r="I117" s="122"/>
      <c r="J117" s="279">
        <v>14</v>
      </c>
      <c r="L117" s="2" t="s">
        <v>30</v>
      </c>
    </row>
    <row r="118" spans="1:12">
      <c r="A118" s="285"/>
      <c r="B118" s="47"/>
      <c r="C118" s="47"/>
      <c r="D118" s="28"/>
      <c r="E118" s="29"/>
      <c r="F118" s="30" t="s">
        <v>26</v>
      </c>
      <c r="G118" s="32">
        <f>SUM(G116:G117)</f>
        <v>2</v>
      </c>
      <c r="H118" s="32">
        <f>SUM(H116:H117)</f>
        <v>6</v>
      </c>
      <c r="I118" s="33">
        <f>SUM(I113:I117)</f>
        <v>0</v>
      </c>
      <c r="J118" s="49">
        <f>SUM(J116:J117)</f>
        <v>29</v>
      </c>
      <c r="K118" s="161">
        <f>SUM(K116:K117)</f>
        <v>1</v>
      </c>
    </row>
    <row r="119" spans="1:12">
      <c r="A119" s="464" t="s">
        <v>113</v>
      </c>
      <c r="B119" s="408">
        <v>1</v>
      </c>
      <c r="C119" s="408" t="s">
        <v>116</v>
      </c>
      <c r="D119" s="288">
        <v>1</v>
      </c>
      <c r="E119" s="288">
        <v>108</v>
      </c>
      <c r="F119" s="288">
        <v>3</v>
      </c>
      <c r="G119" s="178">
        <v>1</v>
      </c>
      <c r="H119" s="178">
        <f>F119*G119</f>
        <v>3</v>
      </c>
      <c r="I119" s="290"/>
      <c r="J119" s="271">
        <v>15</v>
      </c>
      <c r="L119" s="2" t="s">
        <v>29</v>
      </c>
    </row>
    <row r="120" spans="1:12">
      <c r="A120" s="464"/>
      <c r="B120" s="435"/>
      <c r="C120" s="435"/>
      <c r="D120" s="289">
        <v>1</v>
      </c>
      <c r="E120" s="289">
        <v>108</v>
      </c>
      <c r="F120" s="289">
        <v>3</v>
      </c>
      <c r="G120" s="183">
        <v>1</v>
      </c>
      <c r="H120" s="183">
        <f>F120*G120</f>
        <v>3</v>
      </c>
      <c r="I120" s="291"/>
      <c r="J120" s="279">
        <v>15</v>
      </c>
      <c r="L120" s="2" t="s">
        <v>30</v>
      </c>
    </row>
    <row r="121" spans="1:12">
      <c r="A121" s="285"/>
      <c r="B121" s="47"/>
      <c r="C121" s="47"/>
      <c r="D121" s="28"/>
      <c r="E121" s="29"/>
      <c r="F121" s="30" t="s">
        <v>26</v>
      </c>
      <c r="G121" s="32">
        <f>SUM(G119:G120)</f>
        <v>2</v>
      </c>
      <c r="H121" s="32">
        <f>SUM(H119:H120)</f>
        <v>6</v>
      </c>
      <c r="I121" s="33">
        <f>SUM(I116:I120)</f>
        <v>0</v>
      </c>
      <c r="J121" s="34">
        <f>SUM(J119:J120)</f>
        <v>30</v>
      </c>
      <c r="K121" s="161"/>
    </row>
    <row r="122" spans="1:12">
      <c r="A122" s="292" t="s">
        <v>117</v>
      </c>
      <c r="B122" s="68">
        <v>1</v>
      </c>
      <c r="C122" s="293" t="s">
        <v>118</v>
      </c>
      <c r="D122" s="91">
        <v>1</v>
      </c>
      <c r="E122" s="91">
        <v>72</v>
      </c>
      <c r="F122" s="91">
        <v>2</v>
      </c>
      <c r="G122" s="294">
        <v>1</v>
      </c>
      <c r="H122" s="295">
        <f>F122*G122</f>
        <v>2</v>
      </c>
      <c r="I122" s="296"/>
      <c r="J122" s="297">
        <v>15</v>
      </c>
      <c r="L122" s="2" t="s">
        <v>29</v>
      </c>
    </row>
    <row r="123" spans="1:12">
      <c r="A123" s="285"/>
      <c r="B123" s="26"/>
      <c r="C123" s="27"/>
      <c r="D123" s="28"/>
      <c r="E123" s="29"/>
      <c r="F123" s="30" t="s">
        <v>26</v>
      </c>
      <c r="G123" s="32">
        <f>SUM(G122)</f>
        <v>1</v>
      </c>
      <c r="H123" s="32">
        <f>SUM(H122)</f>
        <v>2</v>
      </c>
      <c r="I123" s="33">
        <f>SUM(I118:I122)</f>
        <v>0</v>
      </c>
      <c r="J123" s="298">
        <f>SUM(J122)</f>
        <v>15</v>
      </c>
      <c r="K123" s="161"/>
    </row>
    <row r="124" spans="1:12" ht="12.6" customHeight="1">
      <c r="A124" s="238" t="s">
        <v>119</v>
      </c>
      <c r="B124" s="68">
        <v>2</v>
      </c>
      <c r="C124" s="68" t="s">
        <v>98</v>
      </c>
      <c r="D124" s="240">
        <v>1</v>
      </c>
      <c r="E124" s="240">
        <v>72</v>
      </c>
      <c r="F124" s="240">
        <v>2</v>
      </c>
      <c r="G124" s="242">
        <v>1</v>
      </c>
      <c r="H124" s="299">
        <f>F124*G124</f>
        <v>2</v>
      </c>
      <c r="I124" s="239"/>
      <c r="J124" s="300">
        <v>15</v>
      </c>
      <c r="L124" s="2" t="s">
        <v>29</v>
      </c>
    </row>
    <row r="125" spans="1:12">
      <c r="A125" s="285"/>
      <c r="B125" s="26"/>
      <c r="C125" s="26"/>
      <c r="D125" s="28"/>
      <c r="E125" s="29"/>
      <c r="F125" s="30" t="s">
        <v>26</v>
      </c>
      <c r="G125" s="31">
        <f>SUM(G124)</f>
        <v>1</v>
      </c>
      <c r="H125" s="32">
        <f>SUM(H124)</f>
        <v>2</v>
      </c>
      <c r="I125" s="33">
        <f>SUM(I122:I124)</f>
        <v>0</v>
      </c>
      <c r="J125" s="34">
        <f>SUM(J124)</f>
        <v>15</v>
      </c>
    </row>
    <row r="126" spans="1:12" ht="15.6" customHeight="1">
      <c r="A126" s="459" t="s">
        <v>32</v>
      </c>
      <c r="B126" s="460"/>
      <c r="C126" s="460"/>
      <c r="D126" s="461"/>
      <c r="E126" s="301"/>
      <c r="F126" s="301"/>
      <c r="G126" s="64">
        <f>SUM(G110,G113,G115,G118,G121,G123,G125)</f>
        <v>12</v>
      </c>
      <c r="H126" s="64">
        <f>SUM(H125+H123+H121+H118+H115+H113+H110)</f>
        <v>29</v>
      </c>
      <c r="I126" s="65">
        <v>0</v>
      </c>
      <c r="J126" s="66">
        <f>SUM(J125+J123+J121+J118+J115+J113+J110)</f>
        <v>175</v>
      </c>
      <c r="K126" s="2" t="e">
        <f>#REF!+#REF!+K125+#REF!+K123+K121+K118+K115+K113+K110</f>
        <v>#REF!</v>
      </c>
    </row>
    <row r="127" spans="1:12" ht="35.450000000000003" customHeight="1">
      <c r="A127" s="52"/>
      <c r="B127" s="52"/>
      <c r="C127" s="52"/>
      <c r="D127" s="52"/>
      <c r="E127" s="52"/>
      <c r="F127" s="52"/>
      <c r="G127" s="302"/>
      <c r="H127" s="302"/>
      <c r="I127" s="302"/>
      <c r="J127" s="303"/>
    </row>
    <row r="128" spans="1:12" ht="39" customHeight="1">
      <c r="A128" s="394" t="s">
        <v>12</v>
      </c>
      <c r="B128" s="394" t="s">
        <v>33</v>
      </c>
      <c r="C128" s="394" t="s">
        <v>14</v>
      </c>
      <c r="D128" s="394" t="s">
        <v>15</v>
      </c>
      <c r="E128" s="394" t="s">
        <v>16</v>
      </c>
      <c r="F128" s="394" t="s">
        <v>17</v>
      </c>
      <c r="G128" s="394" t="s">
        <v>18</v>
      </c>
      <c r="H128" s="53" t="s">
        <v>19</v>
      </c>
      <c r="I128" s="394" t="s">
        <v>34</v>
      </c>
      <c r="J128" s="16" t="s">
        <v>21</v>
      </c>
    </row>
    <row r="129" spans="1:13" ht="45" customHeight="1">
      <c r="A129" s="395"/>
      <c r="B129" s="395"/>
      <c r="C129" s="395"/>
      <c r="D129" s="395"/>
      <c r="E129" s="395"/>
      <c r="F129" s="395"/>
      <c r="G129" s="395"/>
      <c r="H129" s="90" t="s">
        <v>22</v>
      </c>
      <c r="I129" s="395"/>
      <c r="J129" s="90" t="s">
        <v>43</v>
      </c>
    </row>
    <row r="130" spans="1:13" ht="16.149999999999999" customHeight="1">
      <c r="A130" s="465" t="s">
        <v>120</v>
      </c>
      <c r="B130" s="466"/>
      <c r="C130" s="466"/>
      <c r="D130" s="466"/>
      <c r="E130" s="466"/>
      <c r="F130" s="466"/>
      <c r="G130" s="466"/>
      <c r="H130" s="466"/>
      <c r="I130" s="466"/>
      <c r="J130" s="467"/>
    </row>
    <row r="131" spans="1:13" ht="24.6" customHeight="1">
      <c r="A131" s="304" t="s">
        <v>121</v>
      </c>
      <c r="B131" s="305">
        <v>1</v>
      </c>
      <c r="C131" s="83" t="s">
        <v>122</v>
      </c>
      <c r="D131" s="306">
        <v>1</v>
      </c>
      <c r="E131" s="306">
        <v>72</v>
      </c>
      <c r="F131" s="306">
        <v>2</v>
      </c>
      <c r="G131" s="95">
        <v>1</v>
      </c>
      <c r="H131" s="307">
        <f>F131*G131</f>
        <v>2</v>
      </c>
      <c r="I131" s="187"/>
      <c r="J131" s="308">
        <v>15</v>
      </c>
      <c r="K131" s="309">
        <v>2</v>
      </c>
      <c r="L131" s="2" t="s">
        <v>29</v>
      </c>
    </row>
    <row r="132" spans="1:13">
      <c r="A132" s="310"/>
      <c r="B132" s="27"/>
      <c r="C132" s="27"/>
      <c r="D132" s="28"/>
      <c r="E132" s="29"/>
      <c r="F132" s="30" t="s">
        <v>26</v>
      </c>
      <c r="G132" s="31">
        <f>SUM(G131)</f>
        <v>1</v>
      </c>
      <c r="H132" s="32">
        <f>SUM(H128:H131)</f>
        <v>2</v>
      </c>
      <c r="I132" s="33">
        <f>SUM(I128:I131)</f>
        <v>0</v>
      </c>
      <c r="J132" s="34">
        <f>J131</f>
        <v>15</v>
      </c>
      <c r="K132" s="161">
        <f>SUM(K131)</f>
        <v>2</v>
      </c>
    </row>
    <row r="133" spans="1:13">
      <c r="A133" s="304" t="s">
        <v>123</v>
      </c>
      <c r="B133" s="311">
        <v>1</v>
      </c>
      <c r="C133" s="83" t="s">
        <v>122</v>
      </c>
      <c r="D133" s="306">
        <v>1</v>
      </c>
      <c r="E133" s="306">
        <v>72</v>
      </c>
      <c r="F133" s="306">
        <v>2</v>
      </c>
      <c r="G133" s="95">
        <v>1</v>
      </c>
      <c r="H133" s="312">
        <f>F133*G133</f>
        <v>2</v>
      </c>
      <c r="I133" s="187"/>
      <c r="J133" s="187">
        <v>15</v>
      </c>
      <c r="L133" s="2" t="s">
        <v>29</v>
      </c>
    </row>
    <row r="134" spans="1:13">
      <c r="A134" s="310"/>
      <c r="B134" s="47"/>
      <c r="C134" s="26"/>
      <c r="D134" s="113"/>
      <c r="E134" s="114"/>
      <c r="F134" s="115" t="s">
        <v>26</v>
      </c>
      <c r="G134" s="205">
        <f>SUM(G133)</f>
        <v>1</v>
      </c>
      <c r="H134" s="97">
        <f>SUM(H133)</f>
        <v>2</v>
      </c>
      <c r="I134" s="33">
        <f>SUM(I129:I133)</f>
        <v>0</v>
      </c>
      <c r="J134" s="34">
        <f>SUM(J133)</f>
        <v>15</v>
      </c>
      <c r="K134" s="161"/>
    </row>
    <row r="135" spans="1:13">
      <c r="A135" s="468" t="s">
        <v>124</v>
      </c>
      <c r="B135" s="418">
        <v>2</v>
      </c>
      <c r="C135" s="425" t="s">
        <v>71</v>
      </c>
      <c r="D135" s="137">
        <v>2</v>
      </c>
      <c r="E135" s="194">
        <v>72</v>
      </c>
      <c r="F135" s="288">
        <v>2</v>
      </c>
      <c r="G135" s="37">
        <v>1</v>
      </c>
      <c r="H135" s="37">
        <f>F135</f>
        <v>2</v>
      </c>
      <c r="I135" s="245"/>
      <c r="J135" s="137">
        <v>15</v>
      </c>
      <c r="K135" s="161"/>
      <c r="L135" s="2" t="s">
        <v>29</v>
      </c>
    </row>
    <row r="136" spans="1:13" ht="12.6" customHeight="1">
      <c r="A136" s="469"/>
      <c r="B136" s="419"/>
      <c r="C136" s="440"/>
      <c r="D136" s="289">
        <v>1</v>
      </c>
      <c r="E136" s="289">
        <v>144</v>
      </c>
      <c r="F136" s="289">
        <v>4</v>
      </c>
      <c r="G136" s="45">
        <v>1</v>
      </c>
      <c r="H136" s="45">
        <f>F136</f>
        <v>4</v>
      </c>
      <c r="I136" s="44"/>
      <c r="J136" s="44">
        <v>15</v>
      </c>
      <c r="L136" s="2" t="s">
        <v>30</v>
      </c>
      <c r="M136" s="2" t="s">
        <v>84</v>
      </c>
    </row>
    <row r="137" spans="1:13">
      <c r="A137" s="26"/>
      <c r="B137" s="47"/>
      <c r="C137" s="47"/>
      <c r="D137" s="28"/>
      <c r="E137" s="29"/>
      <c r="F137" s="30" t="s">
        <v>26</v>
      </c>
      <c r="G137" s="32">
        <f>SUM(G135:G136)</f>
        <v>2</v>
      </c>
      <c r="H137" s="32">
        <f>SUM(H135:H136)</f>
        <v>6</v>
      </c>
      <c r="I137" s="48">
        <f>SUM(I132:I136)</f>
        <v>0</v>
      </c>
      <c r="J137" s="49">
        <f>SUM(J135:J136)</f>
        <v>30</v>
      </c>
    </row>
    <row r="138" spans="1:13" ht="18" customHeight="1" thickBot="1">
      <c r="A138" s="482" t="s">
        <v>32</v>
      </c>
      <c r="B138" s="483"/>
      <c r="C138" s="483"/>
      <c r="D138" s="484"/>
      <c r="E138" s="314"/>
      <c r="F138" s="314"/>
      <c r="G138" s="315">
        <f>G132+G134+G137</f>
        <v>4</v>
      </c>
      <c r="H138" s="315">
        <f>H132+H134+H137</f>
        <v>10</v>
      </c>
      <c r="I138" s="315">
        <v>0</v>
      </c>
      <c r="J138" s="315">
        <f>J132+J134+J137</f>
        <v>60</v>
      </c>
      <c r="K138" s="2">
        <f>K132+K134+K137</f>
        <v>2</v>
      </c>
    </row>
    <row r="139" spans="1:13">
      <c r="A139" s="316"/>
      <c r="B139" s="316"/>
      <c r="C139" s="316"/>
      <c r="D139" s="316"/>
      <c r="E139" s="316"/>
      <c r="F139" s="316"/>
      <c r="G139" s="316"/>
      <c r="H139" s="316"/>
      <c r="I139" s="316"/>
      <c r="J139" s="316"/>
    </row>
    <row r="140" spans="1:13" ht="36.75" customHeight="1">
      <c r="A140" s="485" t="s">
        <v>12</v>
      </c>
      <c r="B140" s="394" t="s">
        <v>33</v>
      </c>
      <c r="C140" s="394" t="s">
        <v>14</v>
      </c>
      <c r="D140" s="394" t="s">
        <v>15</v>
      </c>
      <c r="E140" s="394" t="s">
        <v>16</v>
      </c>
      <c r="F140" s="394" t="s">
        <v>17</v>
      </c>
      <c r="G140" s="394" t="s">
        <v>18</v>
      </c>
      <c r="H140" s="53" t="s">
        <v>19</v>
      </c>
      <c r="I140" s="394" t="s">
        <v>34</v>
      </c>
      <c r="J140" s="16" t="s">
        <v>21</v>
      </c>
    </row>
    <row r="141" spans="1:13" ht="43.5" customHeight="1">
      <c r="A141" s="485"/>
      <c r="B141" s="395"/>
      <c r="C141" s="395"/>
      <c r="D141" s="395"/>
      <c r="E141" s="395"/>
      <c r="F141" s="395"/>
      <c r="G141" s="395"/>
      <c r="H141" s="90" t="s">
        <v>22</v>
      </c>
      <c r="I141" s="395"/>
      <c r="J141" s="90" t="s">
        <v>43</v>
      </c>
    </row>
    <row r="142" spans="1:13">
      <c r="A142" s="470" t="s">
        <v>125</v>
      </c>
      <c r="B142" s="471"/>
      <c r="C142" s="471"/>
      <c r="D142" s="471"/>
      <c r="E142" s="471"/>
      <c r="F142" s="471"/>
      <c r="G142" s="471"/>
      <c r="H142" s="471"/>
      <c r="I142" s="471"/>
      <c r="J142" s="472"/>
    </row>
    <row r="143" spans="1:13" ht="13.15" customHeight="1">
      <c r="A143" s="473" t="s">
        <v>126</v>
      </c>
      <c r="B143" s="476">
        <v>1</v>
      </c>
      <c r="C143" s="479" t="s">
        <v>127</v>
      </c>
      <c r="D143" s="522">
        <v>1</v>
      </c>
      <c r="E143" s="522">
        <v>36</v>
      </c>
      <c r="F143" s="522">
        <v>1</v>
      </c>
      <c r="G143" s="222">
        <v>1</v>
      </c>
      <c r="H143" s="222">
        <v>1</v>
      </c>
      <c r="I143" s="522"/>
      <c r="J143" s="522">
        <v>16</v>
      </c>
      <c r="K143" s="317">
        <v>2</v>
      </c>
      <c r="L143" s="2" t="s">
        <v>29</v>
      </c>
    </row>
    <row r="144" spans="1:13">
      <c r="A144" s="474"/>
      <c r="B144" s="477"/>
      <c r="C144" s="480"/>
      <c r="D144" s="523">
        <v>1</v>
      </c>
      <c r="E144" s="523">
        <v>36</v>
      </c>
      <c r="F144" s="523">
        <v>1</v>
      </c>
      <c r="G144" s="225">
        <v>1</v>
      </c>
      <c r="H144" s="225">
        <v>1</v>
      </c>
      <c r="I144" s="523"/>
      <c r="J144" s="523">
        <v>16</v>
      </c>
      <c r="K144" s="317">
        <v>1</v>
      </c>
      <c r="L144" s="2" t="s">
        <v>128</v>
      </c>
    </row>
    <row r="145" spans="1:12">
      <c r="A145" s="475"/>
      <c r="B145" s="478"/>
      <c r="C145" s="481"/>
      <c r="D145" s="524">
        <v>1</v>
      </c>
      <c r="E145" s="524">
        <v>36</v>
      </c>
      <c r="F145" s="524">
        <v>1</v>
      </c>
      <c r="G145" s="221">
        <v>1</v>
      </c>
      <c r="H145" s="221">
        <v>1</v>
      </c>
      <c r="I145" s="524"/>
      <c r="J145" s="524">
        <v>16</v>
      </c>
      <c r="K145" s="318"/>
      <c r="L145" s="2" t="s">
        <v>129</v>
      </c>
    </row>
    <row r="146" spans="1:12">
      <c r="A146" s="310"/>
      <c r="B146" s="319"/>
      <c r="C146" s="27"/>
      <c r="D146" s="28"/>
      <c r="E146" s="29"/>
      <c r="F146" s="30" t="s">
        <v>26</v>
      </c>
      <c r="G146" s="31">
        <f>SUM(G143:G145)</f>
        <v>3</v>
      </c>
      <c r="H146" s="32">
        <f>SUM(H143:H145)</f>
        <v>3</v>
      </c>
      <c r="I146" s="33">
        <v>0</v>
      </c>
      <c r="J146" s="34">
        <f>SUM(J143:J145)</f>
        <v>48</v>
      </c>
      <c r="K146" s="161">
        <f>SUM(K143:K145)</f>
        <v>3</v>
      </c>
    </row>
    <row r="147" spans="1:12">
      <c r="A147" s="320" t="s">
        <v>130</v>
      </c>
      <c r="B147" s="99">
        <v>1</v>
      </c>
      <c r="C147" s="99" t="s">
        <v>131</v>
      </c>
      <c r="D147" s="91">
        <v>1</v>
      </c>
      <c r="E147" s="91">
        <v>108</v>
      </c>
      <c r="F147" s="91">
        <v>3</v>
      </c>
      <c r="G147" s="233">
        <v>1</v>
      </c>
      <c r="H147" s="233">
        <v>3</v>
      </c>
      <c r="I147" s="25"/>
      <c r="J147" s="25">
        <v>15</v>
      </c>
      <c r="L147" s="2" t="s">
        <v>29</v>
      </c>
    </row>
    <row r="148" spans="1:12">
      <c r="A148" s="26"/>
      <c r="B148" s="47"/>
      <c r="C148" s="47"/>
      <c r="D148" s="28"/>
      <c r="E148" s="29"/>
      <c r="F148" s="30" t="s">
        <v>26</v>
      </c>
      <c r="G148" s="32">
        <f>SUM(G147)</f>
        <v>1</v>
      </c>
      <c r="H148" s="32">
        <f>SUM(H147)</f>
        <v>3</v>
      </c>
      <c r="I148" s="33">
        <f>SUM(I146:I147)</f>
        <v>0</v>
      </c>
      <c r="J148" s="34">
        <f>SUM(J147)</f>
        <v>15</v>
      </c>
      <c r="K148" s="161"/>
    </row>
    <row r="149" spans="1:12" ht="18" customHeight="1">
      <c r="A149" s="487" t="s">
        <v>32</v>
      </c>
      <c r="B149" s="460"/>
      <c r="C149" s="460"/>
      <c r="D149" s="488"/>
      <c r="E149" s="301"/>
      <c r="F149" s="301"/>
      <c r="G149" s="321">
        <f>G146+G148</f>
        <v>4</v>
      </c>
      <c r="H149" s="321">
        <f>H146+H148</f>
        <v>6</v>
      </c>
      <c r="I149" s="322">
        <v>0</v>
      </c>
      <c r="J149" s="124">
        <f>J146+J148</f>
        <v>63</v>
      </c>
      <c r="K149" s="2">
        <f>K146+K148</f>
        <v>3</v>
      </c>
    </row>
    <row r="150" spans="1:12" ht="57.6" customHeight="1">
      <c r="A150" s="323"/>
      <c r="B150" s="52"/>
      <c r="C150" s="52"/>
      <c r="D150" s="52"/>
      <c r="E150" s="52"/>
      <c r="F150" s="52"/>
      <c r="G150" s="324"/>
      <c r="H150" s="324"/>
      <c r="I150" s="324"/>
      <c r="J150" s="325"/>
    </row>
    <row r="151" spans="1:12" ht="33.75" customHeight="1">
      <c r="A151" s="485" t="s">
        <v>12</v>
      </c>
      <c r="B151" s="485" t="s">
        <v>33</v>
      </c>
      <c r="C151" s="485" t="s">
        <v>14</v>
      </c>
      <c r="D151" s="485" t="s">
        <v>15</v>
      </c>
      <c r="E151" s="485" t="s">
        <v>16</v>
      </c>
      <c r="F151" s="485" t="s">
        <v>17</v>
      </c>
      <c r="G151" s="485" t="s">
        <v>18</v>
      </c>
      <c r="H151" s="485" t="s">
        <v>19</v>
      </c>
      <c r="I151" s="485" t="s">
        <v>42</v>
      </c>
      <c r="J151" s="90" t="s">
        <v>21</v>
      </c>
    </row>
    <row r="152" spans="1:12" ht="22.9" customHeight="1">
      <c r="A152" s="485"/>
      <c r="B152" s="485"/>
      <c r="C152" s="485"/>
      <c r="D152" s="485"/>
      <c r="E152" s="485"/>
      <c r="F152" s="485"/>
      <c r="G152" s="485"/>
      <c r="H152" s="485"/>
      <c r="I152" s="485"/>
      <c r="J152" s="90" t="s">
        <v>43</v>
      </c>
    </row>
    <row r="153" spans="1:12" ht="12.75" customHeight="1">
      <c r="A153" s="486" t="s">
        <v>44</v>
      </c>
      <c r="B153" s="486"/>
      <c r="C153" s="486"/>
      <c r="D153" s="486"/>
      <c r="E153" s="486"/>
      <c r="F153" s="486"/>
      <c r="G153" s="486"/>
      <c r="H153" s="486"/>
      <c r="I153" s="486"/>
      <c r="J153" s="486"/>
    </row>
    <row r="154" spans="1:12" ht="16.899999999999999" customHeight="1">
      <c r="A154" s="468" t="s">
        <v>132</v>
      </c>
      <c r="B154" s="418">
        <v>5</v>
      </c>
      <c r="C154" s="425" t="s">
        <v>46</v>
      </c>
      <c r="D154" s="105">
        <v>3</v>
      </c>
      <c r="E154" s="105">
        <v>216</v>
      </c>
      <c r="F154" s="105">
        <v>6</v>
      </c>
      <c r="G154" s="37">
        <v>1</v>
      </c>
      <c r="H154" s="37">
        <f>F154*G154</f>
        <v>6</v>
      </c>
      <c r="I154" s="326"/>
      <c r="J154" s="36">
        <v>14</v>
      </c>
      <c r="L154" s="2" t="s">
        <v>30</v>
      </c>
    </row>
    <row r="155" spans="1:12" ht="15" customHeight="1">
      <c r="A155" s="469"/>
      <c r="B155" s="419"/>
      <c r="C155" s="440"/>
      <c r="D155" s="107">
        <v>4</v>
      </c>
      <c r="E155" s="107">
        <v>216</v>
      </c>
      <c r="F155" s="107">
        <v>6</v>
      </c>
      <c r="G155" s="45">
        <v>1</v>
      </c>
      <c r="H155" s="45">
        <f>F155*G155</f>
        <v>6</v>
      </c>
      <c r="I155" s="327"/>
      <c r="J155" s="44">
        <v>15</v>
      </c>
      <c r="K155" s="2">
        <v>1</v>
      </c>
      <c r="L155" s="2" t="s">
        <v>31</v>
      </c>
    </row>
    <row r="156" spans="1:12">
      <c r="A156" s="310"/>
      <c r="B156" s="26"/>
      <c r="C156" s="27"/>
      <c r="D156" s="28"/>
      <c r="E156" s="29"/>
      <c r="F156" s="30" t="s">
        <v>26</v>
      </c>
      <c r="G156" s="328">
        <f>SUM(G154:G155)</f>
        <v>2</v>
      </c>
      <c r="H156" s="329">
        <f>SUM(H154:H155)</f>
        <v>12</v>
      </c>
      <c r="I156" s="33">
        <f>SUM(I152:I155)</f>
        <v>0</v>
      </c>
      <c r="J156" s="34">
        <f>SUM(J152:J155)</f>
        <v>29</v>
      </c>
      <c r="K156" s="154">
        <f>SUM(K154:K155)</f>
        <v>1</v>
      </c>
    </row>
    <row r="157" spans="1:12" ht="14.45" customHeight="1">
      <c r="A157" s="473" t="s">
        <v>133</v>
      </c>
      <c r="B157" s="489">
        <v>1</v>
      </c>
      <c r="C157" s="447" t="s">
        <v>46</v>
      </c>
      <c r="D157" s="248">
        <v>2</v>
      </c>
      <c r="E157" s="248">
        <v>216</v>
      </c>
      <c r="F157" s="248">
        <v>6</v>
      </c>
      <c r="G157" s="330">
        <v>1</v>
      </c>
      <c r="H157" s="37">
        <f>F157*G157</f>
        <v>6</v>
      </c>
      <c r="I157" s="331"/>
      <c r="J157" s="227">
        <v>17</v>
      </c>
      <c r="K157" s="2">
        <v>1</v>
      </c>
      <c r="L157" s="2" t="s">
        <v>30</v>
      </c>
    </row>
    <row r="158" spans="1:12" ht="16.899999999999999" customHeight="1">
      <c r="A158" s="475"/>
      <c r="B158" s="489"/>
      <c r="C158" s="448"/>
      <c r="D158" s="332">
        <v>2</v>
      </c>
      <c r="E158" s="332">
        <v>216</v>
      </c>
      <c r="F158" s="332">
        <v>6</v>
      </c>
      <c r="G158" s="333">
        <v>1</v>
      </c>
      <c r="H158" s="45">
        <f>F158*G158</f>
        <v>6</v>
      </c>
      <c r="I158" s="334"/>
      <c r="J158" s="229">
        <v>16</v>
      </c>
      <c r="K158" s="2">
        <v>2</v>
      </c>
      <c r="L158" s="2" t="s">
        <v>31</v>
      </c>
    </row>
    <row r="159" spans="1:12" ht="24.75" customHeight="1">
      <c r="A159" s="320" t="s">
        <v>134</v>
      </c>
      <c r="B159" s="335">
        <v>1</v>
      </c>
      <c r="C159" s="448"/>
      <c r="D159" s="336">
        <v>3</v>
      </c>
      <c r="E159" s="336">
        <v>216</v>
      </c>
      <c r="F159" s="336">
        <v>6</v>
      </c>
      <c r="G159" s="337">
        <v>1</v>
      </c>
      <c r="H159" s="233">
        <f>F159*G159</f>
        <v>6</v>
      </c>
      <c r="I159" s="338"/>
      <c r="J159" s="339">
        <v>14</v>
      </c>
      <c r="K159" s="2">
        <v>1</v>
      </c>
      <c r="L159" s="2" t="s">
        <v>41</v>
      </c>
    </row>
    <row r="160" spans="1:12">
      <c r="A160" s="310"/>
      <c r="B160" s="27"/>
      <c r="C160" s="27"/>
      <c r="D160" s="28"/>
      <c r="E160" s="29"/>
      <c r="F160" s="30" t="s">
        <v>26</v>
      </c>
      <c r="G160" s="32">
        <f>SUM(G157:G159)</f>
        <v>3</v>
      </c>
      <c r="H160" s="329">
        <f>SUM(H157:H159)</f>
        <v>18</v>
      </c>
      <c r="I160" s="48">
        <f>SUM(I156:I159)</f>
        <v>0</v>
      </c>
      <c r="J160" s="49">
        <f>SUM(J157:J159)</f>
        <v>47</v>
      </c>
      <c r="K160" s="154">
        <f>SUM(K157:K159)</f>
        <v>4</v>
      </c>
    </row>
    <row r="161" spans="1:14" ht="20.45" customHeight="1">
      <c r="A161" s="304" t="s">
        <v>135</v>
      </c>
      <c r="B161" s="340">
        <v>1</v>
      </c>
      <c r="C161" s="340" t="s">
        <v>46</v>
      </c>
      <c r="D161" s="336">
        <v>1</v>
      </c>
      <c r="E161" s="336">
        <v>36</v>
      </c>
      <c r="F161" s="336">
        <v>1</v>
      </c>
      <c r="G161" s="337">
        <v>1</v>
      </c>
      <c r="H161" s="233">
        <f>F161*G161</f>
        <v>1</v>
      </c>
      <c r="I161" s="341"/>
      <c r="J161" s="341">
        <v>17</v>
      </c>
      <c r="L161" s="2" t="s">
        <v>50</v>
      </c>
    </row>
    <row r="162" spans="1:14" ht="12" customHeight="1">
      <c r="A162" s="310"/>
      <c r="B162" s="47"/>
      <c r="C162" s="47"/>
      <c r="D162" s="28"/>
      <c r="E162" s="29"/>
      <c r="F162" s="30" t="s">
        <v>26</v>
      </c>
      <c r="G162" s="32">
        <f>SUM(G161)</f>
        <v>1</v>
      </c>
      <c r="H162" s="32">
        <f>SUM(H161)</f>
        <v>1</v>
      </c>
      <c r="I162" s="33">
        <f>SUM(I158:I161)</f>
        <v>0</v>
      </c>
      <c r="J162" s="34">
        <f>SUM(J161)</f>
        <v>17</v>
      </c>
      <c r="K162" s="161"/>
    </row>
    <row r="163" spans="1:14" ht="15" customHeight="1">
      <c r="A163" s="490" t="s">
        <v>136</v>
      </c>
      <c r="B163" s="425">
        <v>5</v>
      </c>
      <c r="C163" s="425" t="s">
        <v>49</v>
      </c>
      <c r="D163" s="288">
        <v>2</v>
      </c>
      <c r="E163" s="288">
        <v>144</v>
      </c>
      <c r="F163" s="288">
        <v>4</v>
      </c>
      <c r="G163" s="330">
        <v>1</v>
      </c>
      <c r="H163" s="330">
        <f t="shared" ref="H163:H171" si="2">F163*G163</f>
        <v>4</v>
      </c>
      <c r="I163" s="342"/>
      <c r="J163" s="342">
        <v>20</v>
      </c>
      <c r="K163" s="2">
        <v>1</v>
      </c>
      <c r="L163" s="2" t="s">
        <v>29</v>
      </c>
    </row>
    <row r="164" spans="1:14" ht="15.6" customHeight="1">
      <c r="A164" s="491"/>
      <c r="B164" s="426"/>
      <c r="C164" s="426"/>
      <c r="D164" s="343">
        <v>3</v>
      </c>
      <c r="E164" s="343">
        <v>36</v>
      </c>
      <c r="F164" s="343">
        <v>1</v>
      </c>
      <c r="G164" s="344">
        <v>1</v>
      </c>
      <c r="H164" s="344">
        <f t="shared" si="2"/>
        <v>1</v>
      </c>
      <c r="I164" s="345"/>
      <c r="J164" s="345">
        <v>20</v>
      </c>
      <c r="K164" s="2">
        <v>2</v>
      </c>
      <c r="L164" s="2" t="s">
        <v>30</v>
      </c>
    </row>
    <row r="165" spans="1:14" ht="13.9" customHeight="1">
      <c r="A165" s="491"/>
      <c r="B165" s="426"/>
      <c r="C165" s="426"/>
      <c r="D165" s="346">
        <v>3</v>
      </c>
      <c r="E165" s="343">
        <v>36</v>
      </c>
      <c r="F165" s="343">
        <v>1</v>
      </c>
      <c r="G165" s="344">
        <v>1</v>
      </c>
      <c r="H165" s="344">
        <f t="shared" si="2"/>
        <v>1</v>
      </c>
      <c r="I165" s="345"/>
      <c r="J165" s="345">
        <v>20</v>
      </c>
      <c r="L165" s="2" t="s">
        <v>31</v>
      </c>
    </row>
    <row r="166" spans="1:14" ht="10.9" customHeight="1">
      <c r="A166" s="491"/>
      <c r="B166" s="426"/>
      <c r="C166" s="426"/>
      <c r="D166" s="346">
        <v>4</v>
      </c>
      <c r="E166" s="346">
        <v>144</v>
      </c>
      <c r="F166" s="346">
        <v>4</v>
      </c>
      <c r="G166" s="344">
        <v>1</v>
      </c>
      <c r="H166" s="344">
        <f t="shared" si="2"/>
        <v>4</v>
      </c>
      <c r="I166" s="345"/>
      <c r="J166" s="345">
        <v>17</v>
      </c>
      <c r="K166" s="2">
        <v>1</v>
      </c>
      <c r="L166" s="2" t="s">
        <v>41</v>
      </c>
      <c r="M166" s="2" t="s">
        <v>102</v>
      </c>
    </row>
    <row r="167" spans="1:14" ht="15" customHeight="1">
      <c r="A167" s="491"/>
      <c r="B167" s="426"/>
      <c r="C167" s="426"/>
      <c r="D167" s="346">
        <v>1</v>
      </c>
      <c r="E167" s="346">
        <v>72</v>
      </c>
      <c r="F167" s="346">
        <v>2</v>
      </c>
      <c r="G167" s="344">
        <v>1</v>
      </c>
      <c r="H167" s="344">
        <f t="shared" si="2"/>
        <v>2</v>
      </c>
      <c r="I167" s="345"/>
      <c r="J167" s="345">
        <v>17</v>
      </c>
      <c r="K167" s="2">
        <v>1</v>
      </c>
      <c r="L167" s="2" t="s">
        <v>137</v>
      </c>
    </row>
    <row r="168" spans="1:14" ht="13.15" customHeight="1">
      <c r="A168" s="491"/>
      <c r="B168" s="426"/>
      <c r="C168" s="426"/>
      <c r="D168" s="346">
        <v>1</v>
      </c>
      <c r="E168" s="346">
        <v>72</v>
      </c>
      <c r="F168" s="346">
        <v>2</v>
      </c>
      <c r="G168" s="344">
        <v>1</v>
      </c>
      <c r="H168" s="344">
        <f t="shared" si="2"/>
        <v>2</v>
      </c>
      <c r="I168" s="345"/>
      <c r="J168" s="345">
        <v>20</v>
      </c>
      <c r="L168" s="2" t="s">
        <v>89</v>
      </c>
    </row>
    <row r="169" spans="1:14" ht="13.15" customHeight="1">
      <c r="A169" s="492"/>
      <c r="B169" s="494"/>
      <c r="C169" s="494"/>
      <c r="D169" s="346">
        <v>1</v>
      </c>
      <c r="E169" s="347">
        <v>36</v>
      </c>
      <c r="F169" s="347">
        <v>1</v>
      </c>
      <c r="G169" s="344">
        <v>1</v>
      </c>
      <c r="H169" s="344">
        <f t="shared" si="2"/>
        <v>1</v>
      </c>
      <c r="I169" s="345"/>
      <c r="J169" s="345">
        <v>18</v>
      </c>
      <c r="L169" s="2" t="s">
        <v>78</v>
      </c>
      <c r="M169" s="2" t="s">
        <v>108</v>
      </c>
    </row>
    <row r="170" spans="1:14" ht="13.15" customHeight="1">
      <c r="A170" s="492"/>
      <c r="B170" s="494"/>
      <c r="C170" s="494"/>
      <c r="D170" s="346">
        <v>1</v>
      </c>
      <c r="E170" s="347">
        <v>36</v>
      </c>
      <c r="F170" s="347">
        <v>1</v>
      </c>
      <c r="G170" s="344">
        <v>1</v>
      </c>
      <c r="H170" s="344">
        <f t="shared" si="2"/>
        <v>1</v>
      </c>
      <c r="I170" s="345"/>
      <c r="J170" s="345">
        <v>16</v>
      </c>
      <c r="L170" s="2" t="s">
        <v>79</v>
      </c>
      <c r="M170" s="2" t="s">
        <v>108</v>
      </c>
    </row>
    <row r="171" spans="1:14" ht="13.15" customHeight="1">
      <c r="A171" s="493"/>
      <c r="B171" s="495"/>
      <c r="C171" s="495"/>
      <c r="D171" s="289">
        <v>1</v>
      </c>
      <c r="E171" s="348">
        <v>36</v>
      </c>
      <c r="F171" s="348">
        <v>1</v>
      </c>
      <c r="G171" s="333">
        <v>1</v>
      </c>
      <c r="H171" s="333">
        <f t="shared" si="2"/>
        <v>1</v>
      </c>
      <c r="I171" s="349"/>
      <c r="J171" s="349">
        <v>15</v>
      </c>
      <c r="L171" s="2" t="s">
        <v>138</v>
      </c>
      <c r="M171" s="2" t="s">
        <v>108</v>
      </c>
    </row>
    <row r="172" spans="1:14">
      <c r="A172" s="310"/>
      <c r="B172" s="26"/>
      <c r="C172" s="27"/>
      <c r="D172" s="28"/>
      <c r="E172" s="29"/>
      <c r="F172" s="30" t="s">
        <v>26</v>
      </c>
      <c r="G172" s="32">
        <f>SUM(G163:G171)</f>
        <v>9</v>
      </c>
      <c r="H172" s="32">
        <f>SUM(H163:H171)</f>
        <v>17</v>
      </c>
      <c r="I172" s="48">
        <f>SUM(I165:I168)</f>
        <v>0</v>
      </c>
      <c r="J172" s="49">
        <f>SUM(J163:J171)</f>
        <v>163</v>
      </c>
      <c r="K172" s="154">
        <f>SUM(K163:K168)</f>
        <v>5</v>
      </c>
    </row>
    <row r="173" spans="1:14" ht="12" customHeight="1">
      <c r="A173" s="350" t="s">
        <v>139</v>
      </c>
      <c r="B173" s="71">
        <v>1</v>
      </c>
      <c r="C173" s="351" t="s">
        <v>49</v>
      </c>
      <c r="D173" s="98">
        <v>1</v>
      </c>
      <c r="E173" s="98">
        <v>72</v>
      </c>
      <c r="F173" s="98">
        <v>2</v>
      </c>
      <c r="G173" s="337">
        <v>1</v>
      </c>
      <c r="H173" s="352">
        <f>F173*G173</f>
        <v>2</v>
      </c>
      <c r="I173" s="353"/>
      <c r="J173" s="353">
        <v>16</v>
      </c>
      <c r="L173" s="2" t="s">
        <v>29</v>
      </c>
    </row>
    <row r="174" spans="1:14">
      <c r="A174" s="354"/>
      <c r="B174" s="27"/>
      <c r="C174" s="27"/>
      <c r="D174" s="28"/>
      <c r="E174" s="29"/>
      <c r="F174" s="30" t="s">
        <v>26</v>
      </c>
      <c r="G174" s="32">
        <f>SUM(G173)</f>
        <v>1</v>
      </c>
      <c r="H174" s="32">
        <f>SUM(H173)</f>
        <v>2</v>
      </c>
      <c r="I174" s="48">
        <f>SUM(I167:I173)</f>
        <v>0</v>
      </c>
      <c r="J174" s="49">
        <f>SUM(J173)</f>
        <v>16</v>
      </c>
      <c r="K174" s="161"/>
      <c r="N174" s="14"/>
    </row>
    <row r="175" spans="1:14" ht="13.15" customHeight="1">
      <c r="A175" s="473" t="s">
        <v>140</v>
      </c>
      <c r="B175" s="418">
        <v>4</v>
      </c>
      <c r="C175" s="479" t="s">
        <v>53</v>
      </c>
      <c r="D175" s="106">
        <v>2</v>
      </c>
      <c r="E175" s="106">
        <v>144</v>
      </c>
      <c r="F175" s="106">
        <v>4</v>
      </c>
      <c r="G175" s="330">
        <v>1</v>
      </c>
      <c r="H175" s="330">
        <f>F175*G175</f>
        <v>4</v>
      </c>
      <c r="I175" s="342"/>
      <c r="J175" s="342">
        <v>15</v>
      </c>
      <c r="L175" s="2" t="s">
        <v>29</v>
      </c>
    </row>
    <row r="176" spans="1:14">
      <c r="A176" s="474"/>
      <c r="B176" s="501"/>
      <c r="C176" s="480"/>
      <c r="D176" s="343">
        <v>2</v>
      </c>
      <c r="E176" s="343">
        <v>144</v>
      </c>
      <c r="F176" s="343">
        <v>4</v>
      </c>
      <c r="G176" s="200">
        <v>1</v>
      </c>
      <c r="H176" s="344">
        <f>F176*G176</f>
        <v>4</v>
      </c>
      <c r="I176" s="201"/>
      <c r="J176" s="345">
        <v>14</v>
      </c>
      <c r="L176" s="2" t="s">
        <v>30</v>
      </c>
    </row>
    <row r="177" spans="1:14">
      <c r="A177" s="474"/>
      <c r="B177" s="501"/>
      <c r="C177" s="480"/>
      <c r="D177" s="343">
        <v>2</v>
      </c>
      <c r="E177" s="343">
        <v>144</v>
      </c>
      <c r="F177" s="343">
        <v>4</v>
      </c>
      <c r="G177" s="200">
        <v>1</v>
      </c>
      <c r="H177" s="344">
        <f>F177*G177</f>
        <v>4</v>
      </c>
      <c r="I177" s="201"/>
      <c r="J177" s="345">
        <v>11</v>
      </c>
      <c r="K177" s="2">
        <v>1</v>
      </c>
      <c r="L177" s="2" t="s">
        <v>31</v>
      </c>
    </row>
    <row r="178" spans="1:14">
      <c r="A178" s="474"/>
      <c r="B178" s="501"/>
      <c r="C178" s="480"/>
      <c r="D178" s="108">
        <v>3</v>
      </c>
      <c r="E178" s="108">
        <v>216</v>
      </c>
      <c r="F178" s="108">
        <v>6</v>
      </c>
      <c r="G178" s="158">
        <v>1</v>
      </c>
      <c r="H178" s="333">
        <f>F178*G178</f>
        <v>6</v>
      </c>
      <c r="I178" s="157"/>
      <c r="J178" s="349">
        <v>12</v>
      </c>
      <c r="L178" s="2" t="s">
        <v>41</v>
      </c>
    </row>
    <row r="179" spans="1:14">
      <c r="A179" s="310"/>
      <c r="B179" s="26"/>
      <c r="C179" s="27"/>
      <c r="D179" s="28"/>
      <c r="E179" s="29"/>
      <c r="F179" s="30" t="s">
        <v>26</v>
      </c>
      <c r="G179" s="32">
        <f>SUM(G175:G178)</f>
        <v>4</v>
      </c>
      <c r="H179" s="32">
        <f>SUM(H175:H178)</f>
        <v>18</v>
      </c>
      <c r="I179" s="48">
        <f>SUM(I175:I177)</f>
        <v>0</v>
      </c>
      <c r="J179" s="49">
        <f>SUM(J175:J178)</f>
        <v>52</v>
      </c>
      <c r="K179" s="154">
        <f>SUM(K174:K177)</f>
        <v>1</v>
      </c>
    </row>
    <row r="180" spans="1:14" ht="16.149999999999999" customHeight="1">
      <c r="A180" s="355" t="s">
        <v>141</v>
      </c>
      <c r="B180" s="356">
        <v>1</v>
      </c>
      <c r="C180" s="99" t="s">
        <v>53</v>
      </c>
      <c r="D180" s="21">
        <v>1</v>
      </c>
      <c r="E180" s="21">
        <v>72</v>
      </c>
      <c r="F180" s="21">
        <v>2</v>
      </c>
      <c r="G180" s="357">
        <v>1</v>
      </c>
      <c r="H180" s="357">
        <f>F180*G180</f>
        <v>2</v>
      </c>
      <c r="I180" s="358"/>
      <c r="J180" s="358">
        <v>12</v>
      </c>
      <c r="L180" s="2" t="s">
        <v>137</v>
      </c>
      <c r="M180" s="2" t="s">
        <v>109</v>
      </c>
    </row>
    <row r="181" spans="1:14" ht="16.149999999999999" customHeight="1">
      <c r="A181" s="310"/>
      <c r="B181" s="26"/>
      <c r="C181" s="27"/>
      <c r="D181" s="28"/>
      <c r="E181" s="29"/>
      <c r="F181" s="30" t="s">
        <v>26</v>
      </c>
      <c r="G181" s="32">
        <f>SUM(G180)</f>
        <v>1</v>
      </c>
      <c r="H181" s="32">
        <f>SUM(H180)</f>
        <v>2</v>
      </c>
      <c r="I181" s="48">
        <f>SUM(I177:I179)</f>
        <v>0</v>
      </c>
      <c r="J181" s="49">
        <f>SUM(J180)</f>
        <v>12</v>
      </c>
    </row>
    <row r="182" spans="1:14" ht="48.75" customHeight="1">
      <c r="A182" s="320" t="s">
        <v>142</v>
      </c>
      <c r="B182" s="99">
        <v>1</v>
      </c>
      <c r="C182" s="479" t="s">
        <v>53</v>
      </c>
      <c r="D182" s="21">
        <v>1</v>
      </c>
      <c r="E182" s="21">
        <v>72</v>
      </c>
      <c r="F182" s="21">
        <v>2</v>
      </c>
      <c r="G182" s="357">
        <v>1</v>
      </c>
      <c r="H182" s="357">
        <f>F182*G182</f>
        <v>2</v>
      </c>
      <c r="I182" s="358"/>
      <c r="J182" s="358">
        <v>11</v>
      </c>
      <c r="K182" s="197"/>
      <c r="L182" s="2" t="s">
        <v>29</v>
      </c>
      <c r="M182" s="2" t="s">
        <v>109</v>
      </c>
    </row>
    <row r="183" spans="1:14" s="4" customFormat="1" ht="43.5" customHeight="1">
      <c r="A183" s="320" t="s">
        <v>143</v>
      </c>
      <c r="B183" s="99">
        <v>1</v>
      </c>
      <c r="C183" s="495"/>
      <c r="D183" s="359">
        <v>1</v>
      </c>
      <c r="E183" s="21">
        <v>72</v>
      </c>
      <c r="F183" s="21">
        <v>2</v>
      </c>
      <c r="G183" s="357">
        <v>1</v>
      </c>
      <c r="H183" s="357">
        <f>F183*G183</f>
        <v>2</v>
      </c>
      <c r="I183" s="358"/>
      <c r="J183" s="358">
        <v>13</v>
      </c>
      <c r="L183" s="2" t="s">
        <v>30</v>
      </c>
      <c r="M183" s="2" t="s">
        <v>144</v>
      </c>
      <c r="N183" s="2"/>
    </row>
    <row r="184" spans="1:14">
      <c r="A184" s="310"/>
      <c r="B184" s="27"/>
      <c r="C184" s="27"/>
      <c r="D184" s="28"/>
      <c r="E184" s="29"/>
      <c r="F184" s="30" t="s">
        <v>26</v>
      </c>
      <c r="G184" s="32">
        <f>SUM(G182:G183)</f>
        <v>2</v>
      </c>
      <c r="H184" s="32">
        <f>SUM(H182:H183)</f>
        <v>4</v>
      </c>
      <c r="I184" s="33">
        <f>SUM(I177:I183)</f>
        <v>0</v>
      </c>
      <c r="J184" s="34">
        <f>SUM(J182:J183)</f>
        <v>24</v>
      </c>
      <c r="K184" s="161"/>
      <c r="M184" s="14"/>
    </row>
    <row r="185" spans="1:14" ht="22.5">
      <c r="A185" s="320" t="s">
        <v>145</v>
      </c>
      <c r="B185" s="356">
        <v>1</v>
      </c>
      <c r="C185" s="356" t="s">
        <v>55</v>
      </c>
      <c r="D185" s="21">
        <v>1</v>
      </c>
      <c r="E185" s="21">
        <v>216</v>
      </c>
      <c r="F185" s="21">
        <v>6</v>
      </c>
      <c r="G185" s="357">
        <v>1</v>
      </c>
      <c r="H185" s="337">
        <f>F185*G185</f>
        <v>6</v>
      </c>
      <c r="I185" s="358"/>
      <c r="J185" s="358">
        <v>17</v>
      </c>
      <c r="L185" s="2" t="s">
        <v>50</v>
      </c>
    </row>
    <row r="186" spans="1:14">
      <c r="A186" s="310"/>
      <c r="B186" s="26"/>
      <c r="C186" s="27"/>
      <c r="D186" s="28"/>
      <c r="E186" s="29"/>
      <c r="F186" s="30" t="s">
        <v>26</v>
      </c>
      <c r="G186" s="32">
        <f>SUM(G185)</f>
        <v>1</v>
      </c>
      <c r="H186" s="32">
        <f>SUM(H185)</f>
        <v>6</v>
      </c>
      <c r="I186" s="33">
        <f>SUM(I180:I185)</f>
        <v>0</v>
      </c>
      <c r="J186" s="34">
        <f>SUM(J185)</f>
        <v>17</v>
      </c>
    </row>
    <row r="187" spans="1:14">
      <c r="A187" s="355" t="s">
        <v>146</v>
      </c>
      <c r="B187" s="497">
        <v>3</v>
      </c>
      <c r="C187" s="479" t="s">
        <v>55</v>
      </c>
      <c r="D187" s="35">
        <v>3</v>
      </c>
      <c r="E187" s="35">
        <v>120</v>
      </c>
      <c r="F187" s="35">
        <v>3</v>
      </c>
      <c r="G187" s="330">
        <v>1</v>
      </c>
      <c r="H187" s="330">
        <f>F187*G187</f>
        <v>3</v>
      </c>
      <c r="I187" s="360"/>
      <c r="J187" s="361">
        <v>17</v>
      </c>
      <c r="L187" s="2" t="s">
        <v>31</v>
      </c>
    </row>
    <row r="188" spans="1:14">
      <c r="A188" s="362"/>
      <c r="B188" s="479"/>
      <c r="C188" s="480"/>
      <c r="D188" s="43">
        <v>3</v>
      </c>
      <c r="E188" s="43">
        <v>120</v>
      </c>
      <c r="F188" s="43">
        <v>3</v>
      </c>
      <c r="G188" s="333">
        <v>1</v>
      </c>
      <c r="H188" s="333">
        <f>F188*G188</f>
        <v>3</v>
      </c>
      <c r="I188" s="349"/>
      <c r="J188" s="349">
        <v>17</v>
      </c>
      <c r="L188" s="2" t="s">
        <v>41</v>
      </c>
    </row>
    <row r="189" spans="1:14">
      <c r="A189" s="363"/>
      <c r="B189" s="364"/>
      <c r="C189" s="364"/>
      <c r="D189" s="364"/>
      <c r="E189" s="29"/>
      <c r="F189" s="30" t="s">
        <v>26</v>
      </c>
      <c r="G189" s="32">
        <f>SUM(G187:G188)</f>
        <v>2</v>
      </c>
      <c r="H189" s="32">
        <f>SUM(H187:H188)</f>
        <v>6</v>
      </c>
      <c r="I189" s="48">
        <f>SUM(I186:I188)</f>
        <v>0</v>
      </c>
      <c r="J189" s="49">
        <f>SUM(J187:J188)</f>
        <v>34</v>
      </c>
      <c r="K189" s="161"/>
    </row>
    <row r="190" spans="1:14">
      <c r="A190" s="355" t="s">
        <v>147</v>
      </c>
      <c r="B190" s="365">
        <v>1</v>
      </c>
      <c r="C190" s="366" t="s">
        <v>55</v>
      </c>
      <c r="D190" s="172">
        <v>1</v>
      </c>
      <c r="E190" s="173">
        <v>216</v>
      </c>
      <c r="F190" s="173">
        <v>6</v>
      </c>
      <c r="G190" s="174">
        <v>1</v>
      </c>
      <c r="H190" s="174">
        <f>F190*G190</f>
        <v>6</v>
      </c>
      <c r="I190" s="313"/>
      <c r="J190" s="172">
        <v>11</v>
      </c>
      <c r="K190" s="161"/>
      <c r="L190" s="2" t="s">
        <v>51</v>
      </c>
    </row>
    <row r="191" spans="1:14">
      <c r="A191" s="310"/>
      <c r="B191" s="26"/>
      <c r="C191" s="26"/>
      <c r="D191" s="28"/>
      <c r="E191" s="29"/>
      <c r="F191" s="30" t="s">
        <v>26</v>
      </c>
      <c r="G191" s="32">
        <f>SUM(G190)</f>
        <v>1</v>
      </c>
      <c r="H191" s="32">
        <f>SUM(H190)</f>
        <v>6</v>
      </c>
      <c r="I191" s="48">
        <f>SUM(I188:I190)</f>
        <v>0</v>
      </c>
      <c r="J191" s="49">
        <f>SUM(J190)</f>
        <v>11</v>
      </c>
      <c r="K191" s="161"/>
      <c r="M191" s="14"/>
      <c r="N191" s="14"/>
    </row>
    <row r="192" spans="1:14">
      <c r="A192" s="355" t="s">
        <v>148</v>
      </c>
      <c r="B192" s="356">
        <v>1</v>
      </c>
      <c r="C192" s="367" t="s">
        <v>149</v>
      </c>
      <c r="D192" s="98">
        <v>1</v>
      </c>
      <c r="E192" s="98">
        <v>72</v>
      </c>
      <c r="F192" s="368" t="s">
        <v>66</v>
      </c>
      <c r="G192" s="337">
        <v>1</v>
      </c>
      <c r="H192" s="337">
        <f>F192*G192</f>
        <v>2</v>
      </c>
      <c r="I192" s="369"/>
      <c r="J192" s="339">
        <v>15</v>
      </c>
      <c r="K192" s="496"/>
      <c r="L192" s="2" t="s">
        <v>29</v>
      </c>
    </row>
    <row r="193" spans="1:12" ht="6" hidden="1" customHeight="1">
      <c r="A193" s="362"/>
      <c r="B193" s="370"/>
      <c r="C193" s="370"/>
      <c r="D193" s="371"/>
      <c r="E193" s="371"/>
      <c r="F193" s="371"/>
      <c r="G193" s="371"/>
      <c r="H193" s="371"/>
      <c r="I193" s="371"/>
      <c r="J193" s="371"/>
      <c r="K193" s="496"/>
    </row>
    <row r="194" spans="1:12" ht="12.75" hidden="1" customHeight="1">
      <c r="A194" s="362"/>
      <c r="B194" s="370"/>
      <c r="C194" s="370"/>
      <c r="D194" s="372"/>
      <c r="E194" s="372"/>
      <c r="F194" s="372"/>
      <c r="G194" s="372"/>
      <c r="H194" s="372"/>
      <c r="I194" s="372"/>
      <c r="J194" s="372"/>
      <c r="K194" s="496"/>
    </row>
    <row r="195" spans="1:12">
      <c r="A195" s="373"/>
      <c r="B195" s="374"/>
      <c r="C195" s="375"/>
      <c r="D195" s="364"/>
      <c r="E195" s="364"/>
      <c r="F195" s="30" t="s">
        <v>26</v>
      </c>
      <c r="G195" s="32">
        <f>SUM(G192:G194)</f>
        <v>1</v>
      </c>
      <c r="H195" s="32">
        <f>SUM(H192:H194)</f>
        <v>2</v>
      </c>
      <c r="I195" s="48">
        <f>SUM(I192:I194)</f>
        <v>0</v>
      </c>
      <c r="J195" s="49">
        <f>SUM(J192:J194)</f>
        <v>15</v>
      </c>
      <c r="L195" s="235"/>
    </row>
    <row r="196" spans="1:12">
      <c r="A196" s="473" t="s">
        <v>150</v>
      </c>
      <c r="B196" s="497">
        <v>3</v>
      </c>
      <c r="C196" s="479" t="s">
        <v>151</v>
      </c>
      <c r="D196" s="288">
        <v>1</v>
      </c>
      <c r="E196" s="288">
        <v>144</v>
      </c>
      <c r="F196" s="376" t="s">
        <v>152</v>
      </c>
      <c r="G196" s="330">
        <v>1</v>
      </c>
      <c r="H196" s="330">
        <v>4</v>
      </c>
      <c r="I196" s="342"/>
      <c r="J196" s="227">
        <v>11</v>
      </c>
      <c r="L196" s="2" t="s">
        <v>29</v>
      </c>
    </row>
    <row r="197" spans="1:12">
      <c r="A197" s="474"/>
      <c r="B197" s="497"/>
      <c r="C197" s="480"/>
      <c r="D197" s="289">
        <v>1</v>
      </c>
      <c r="E197" s="289">
        <v>144</v>
      </c>
      <c r="F197" s="377" t="s">
        <v>152</v>
      </c>
      <c r="G197" s="333">
        <v>1</v>
      </c>
      <c r="H197" s="333">
        <v>4</v>
      </c>
      <c r="I197" s="349"/>
      <c r="J197" s="229">
        <v>11</v>
      </c>
      <c r="L197" s="2" t="s">
        <v>30</v>
      </c>
    </row>
    <row r="198" spans="1:12">
      <c r="A198" s="310"/>
      <c r="B198" s="47"/>
      <c r="C198" s="27"/>
      <c r="D198" s="28"/>
      <c r="E198" s="29"/>
      <c r="F198" s="30" t="s">
        <v>26</v>
      </c>
      <c r="G198" s="32">
        <f>SUM(G196:G197)</f>
        <v>2</v>
      </c>
      <c r="H198" s="32">
        <f>SUM(H196:H197)</f>
        <v>8</v>
      </c>
      <c r="I198" s="33">
        <f>SUM(I192:I197)</f>
        <v>0</v>
      </c>
      <c r="J198" s="34">
        <f>SUM(J196:J197)</f>
        <v>22</v>
      </c>
      <c r="K198" s="161"/>
    </row>
    <row r="199" spans="1:12" ht="12.75" customHeight="1">
      <c r="A199" s="320" t="s">
        <v>153</v>
      </c>
      <c r="B199" s="99">
        <v>1</v>
      </c>
      <c r="C199" s="99" t="s">
        <v>154</v>
      </c>
      <c r="D199" s="378">
        <v>1</v>
      </c>
      <c r="E199" s="378">
        <v>72</v>
      </c>
      <c r="F199" s="378" t="s">
        <v>66</v>
      </c>
      <c r="G199" s="95">
        <v>1</v>
      </c>
      <c r="H199" s="379" t="s">
        <v>66</v>
      </c>
      <c r="I199" s="380"/>
      <c r="J199" s="358">
        <v>15</v>
      </c>
      <c r="L199" s="2" t="s">
        <v>29</v>
      </c>
    </row>
    <row r="200" spans="1:12">
      <c r="A200" s="26"/>
      <c r="B200" s="47"/>
      <c r="C200" s="47"/>
      <c r="D200" s="28"/>
      <c r="E200" s="29"/>
      <c r="F200" s="30" t="s">
        <v>26</v>
      </c>
      <c r="G200" s="31">
        <f>SUM(G199:G199)</f>
        <v>1</v>
      </c>
      <c r="H200" s="32" t="str">
        <f>H199</f>
        <v>2</v>
      </c>
      <c r="I200" s="48">
        <f>SUM(I198:I199)</f>
        <v>0</v>
      </c>
      <c r="J200" s="49">
        <f>SUM(J199:J199)</f>
        <v>15</v>
      </c>
      <c r="K200" s="161"/>
    </row>
    <row r="201" spans="1:12">
      <c r="A201" s="487" t="s">
        <v>32</v>
      </c>
      <c r="B201" s="460"/>
      <c r="C201" s="460"/>
      <c r="D201" s="488"/>
      <c r="E201" s="301"/>
      <c r="F201" s="381"/>
      <c r="G201" s="382">
        <f>G156+G160+G162+G172+G174+G179+G181+G184+G186+G189+G191+G195+G198+G200</f>
        <v>31</v>
      </c>
      <c r="H201" s="383">
        <f>SUM(H156+H160+H162+H172+H174+H179+H181+H184+H186+H189+H191+H195+H198+H200)</f>
        <v>104</v>
      </c>
      <c r="I201" s="382">
        <v>0</v>
      </c>
      <c r="J201" s="384">
        <f>SUM(J200+J198+J195+J189+J186+J184+J179+J181+J174+J172+J162+J160+J156+J191)</f>
        <v>474</v>
      </c>
      <c r="K201" s="154" t="e">
        <f>K200+K198+#REF!+#REF!+K189+K186+K184+K179+K174+K172+#REF!+K162+K160+K156</f>
        <v>#REF!</v>
      </c>
    </row>
    <row r="202" spans="1:12">
      <c r="A202" s="498">
        <v>44440</v>
      </c>
      <c r="B202" s="499"/>
      <c r="C202" s="499"/>
      <c r="D202" s="500"/>
      <c r="E202" s="280"/>
      <c r="F202" s="301"/>
      <c r="G202" s="50">
        <f>G201+G149+G138+G126+G100</f>
        <v>116</v>
      </c>
      <c r="H202" s="50">
        <f>SUM(H201+H149+H138+H126+H100)</f>
        <v>326</v>
      </c>
      <c r="I202" s="50"/>
      <c r="J202" s="50">
        <f>SUM(J201+J149+J138+J126+J100)</f>
        <v>1648</v>
      </c>
    </row>
    <row r="203" spans="1:12">
      <c r="D203" s="385" t="s">
        <v>61</v>
      </c>
      <c r="E203" s="386"/>
      <c r="F203" s="125"/>
      <c r="G203" s="386"/>
      <c r="H203" s="387">
        <f>333-H202</f>
        <v>7</v>
      </c>
      <c r="I203" s="96"/>
      <c r="J203" s="96"/>
    </row>
    <row r="204" spans="1:12">
      <c r="D204" s="388" t="s">
        <v>155</v>
      </c>
      <c r="E204" s="130"/>
      <c r="F204" s="389"/>
      <c r="G204" s="390">
        <f>G202</f>
        <v>116</v>
      </c>
      <c r="H204" s="390">
        <f>H202+H203</f>
        <v>333</v>
      </c>
      <c r="I204" s="391"/>
      <c r="J204" s="390">
        <f>J202</f>
        <v>1648</v>
      </c>
      <c r="K204" s="392" t="e">
        <f>K201+K149+K138+K126+K100</f>
        <v>#REF!</v>
      </c>
      <c r="L204" s="14"/>
    </row>
  </sheetData>
  <mergeCells count="135">
    <mergeCell ref="K192:K194"/>
    <mergeCell ref="A196:A197"/>
    <mergeCell ref="B196:B197"/>
    <mergeCell ref="C196:C197"/>
    <mergeCell ref="A201:D201"/>
    <mergeCell ref="A202:D202"/>
    <mergeCell ref="A175:A178"/>
    <mergeCell ref="B175:B178"/>
    <mergeCell ref="C175:C178"/>
    <mergeCell ref="C182:C183"/>
    <mergeCell ref="B187:B188"/>
    <mergeCell ref="C187:C188"/>
    <mergeCell ref="A157:A158"/>
    <mergeCell ref="B157:B158"/>
    <mergeCell ref="C157:C159"/>
    <mergeCell ref="A163:A171"/>
    <mergeCell ref="B163:B171"/>
    <mergeCell ref="C163:C171"/>
    <mergeCell ref="F151:F152"/>
    <mergeCell ref="G151:G152"/>
    <mergeCell ref="H151:H152"/>
    <mergeCell ref="I151:I152"/>
    <mergeCell ref="A153:J153"/>
    <mergeCell ref="A154:A155"/>
    <mergeCell ref="B154:B155"/>
    <mergeCell ref="C154:C155"/>
    <mergeCell ref="A149:D149"/>
    <mergeCell ref="A151:A152"/>
    <mergeCell ref="B151:B152"/>
    <mergeCell ref="C151:C152"/>
    <mergeCell ref="D151:D152"/>
    <mergeCell ref="E151:E152"/>
    <mergeCell ref="F140:F141"/>
    <mergeCell ref="G140:G141"/>
    <mergeCell ref="I140:I141"/>
    <mergeCell ref="A142:J142"/>
    <mergeCell ref="A143:A145"/>
    <mergeCell ref="B143:B145"/>
    <mergeCell ref="C143:C145"/>
    <mergeCell ref="A138:D138"/>
    <mergeCell ref="A140:A141"/>
    <mergeCell ref="B140:B141"/>
    <mergeCell ref="C140:C141"/>
    <mergeCell ref="D140:D141"/>
    <mergeCell ref="E140:E141"/>
    <mergeCell ref="E128:E129"/>
    <mergeCell ref="F128:F129"/>
    <mergeCell ref="G128:G129"/>
    <mergeCell ref="I128:I129"/>
    <mergeCell ref="A130:J130"/>
    <mergeCell ref="A135:A136"/>
    <mergeCell ref="B135:B136"/>
    <mergeCell ref="C135:C136"/>
    <mergeCell ref="A119:A120"/>
    <mergeCell ref="B119:B120"/>
    <mergeCell ref="C119:C120"/>
    <mergeCell ref="A126:D126"/>
    <mergeCell ref="A128:A129"/>
    <mergeCell ref="B128:B129"/>
    <mergeCell ref="C128:C129"/>
    <mergeCell ref="D128:D129"/>
    <mergeCell ref="A111:A112"/>
    <mergeCell ref="B111:B112"/>
    <mergeCell ref="C111:C112"/>
    <mergeCell ref="A116:A117"/>
    <mergeCell ref="B116:B117"/>
    <mergeCell ref="C116:C117"/>
    <mergeCell ref="E104:E105"/>
    <mergeCell ref="F104:F105"/>
    <mergeCell ref="G104:G105"/>
    <mergeCell ref="I104:I105"/>
    <mergeCell ref="A106:J106"/>
    <mergeCell ref="A107:A109"/>
    <mergeCell ref="B107:B109"/>
    <mergeCell ref="C107:C109"/>
    <mergeCell ref="A94:A98"/>
    <mergeCell ref="B94:B98"/>
    <mergeCell ref="C94:C98"/>
    <mergeCell ref="A100:D100"/>
    <mergeCell ref="A104:A105"/>
    <mergeCell ref="B104:B105"/>
    <mergeCell ref="C104:C105"/>
    <mergeCell ref="D104:D105"/>
    <mergeCell ref="A77:A80"/>
    <mergeCell ref="B77:B80"/>
    <mergeCell ref="C77:C85"/>
    <mergeCell ref="A81:A85"/>
    <mergeCell ref="B81:B85"/>
    <mergeCell ref="A87:A90"/>
    <mergeCell ref="B87:B90"/>
    <mergeCell ref="C87:C90"/>
    <mergeCell ref="C67:C70"/>
    <mergeCell ref="A68:A69"/>
    <mergeCell ref="B68:B69"/>
    <mergeCell ref="A74:A75"/>
    <mergeCell ref="B74:B75"/>
    <mergeCell ref="C74:C75"/>
    <mergeCell ref="A58:A59"/>
    <mergeCell ref="B58:B59"/>
    <mergeCell ref="C58:C62"/>
    <mergeCell ref="A60:A62"/>
    <mergeCell ref="B60:B62"/>
    <mergeCell ref="A64:A65"/>
    <mergeCell ref="B64:B65"/>
    <mergeCell ref="C64:C65"/>
    <mergeCell ref="C40:C45"/>
    <mergeCell ref="A41:A45"/>
    <mergeCell ref="B41:B45"/>
    <mergeCell ref="A47:A52"/>
    <mergeCell ref="B47:B52"/>
    <mergeCell ref="C47:C54"/>
    <mergeCell ref="A53:A54"/>
    <mergeCell ref="B53:B54"/>
    <mergeCell ref="A35:A38"/>
    <mergeCell ref="B35:B38"/>
    <mergeCell ref="C35:C38"/>
    <mergeCell ref="I16:I17"/>
    <mergeCell ref="A18:J18"/>
    <mergeCell ref="A19:A24"/>
    <mergeCell ref="B19:B24"/>
    <mergeCell ref="C19:C24"/>
    <mergeCell ref="A26:A27"/>
    <mergeCell ref="B26:B27"/>
    <mergeCell ref="C26:C27"/>
    <mergeCell ref="C4:G4"/>
    <mergeCell ref="A16:A17"/>
    <mergeCell ref="B16:B17"/>
    <mergeCell ref="C16:C17"/>
    <mergeCell ref="D16:D17"/>
    <mergeCell ref="E16:E17"/>
    <mergeCell ref="F16:F17"/>
    <mergeCell ref="G16:G17"/>
    <mergeCell ref="A29:A32"/>
    <mergeCell ref="B29:B32"/>
    <mergeCell ref="C29:C33"/>
  </mergeCells>
  <pageMargins left="0.39370078740157483" right="0.39370078740157483" top="0.98425196850393704" bottom="0.98425196850393704" header="0" footer="0"/>
  <pageSetup paperSize="9" scale="76" orientation="landscape" verticalDpi="300" r:id="rId1"/>
  <headerFooter alignWithMargins="0"/>
  <rowBreaks count="5" manualBreakCount="5">
    <brk id="15" max="16383" man="1"/>
    <brk id="62" max="16383" man="1"/>
    <brk id="100" max="16383" man="1"/>
    <brk id="126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K8" sqref="K8"/>
    </sheetView>
  </sheetViews>
  <sheetFormatPr defaultRowHeight="12.75"/>
  <cols>
    <col min="1" max="1" width="24" style="2" customWidth="1"/>
    <col min="2" max="2" width="14.28515625" style="2" customWidth="1"/>
    <col min="3" max="3" width="15" style="2" customWidth="1"/>
    <col min="4" max="4" width="10.28515625" style="2" customWidth="1"/>
    <col min="5" max="5" width="11.140625" style="2" customWidth="1"/>
    <col min="6" max="7" width="9.140625" style="2"/>
    <col min="8" max="8" width="7.28515625" style="2" customWidth="1"/>
    <col min="9" max="9" width="7.7109375" style="2" customWidth="1"/>
    <col min="10" max="10" width="7.5703125" style="2" customWidth="1"/>
    <col min="11" max="11" width="9" style="2" customWidth="1"/>
    <col min="12" max="12" width="9.85546875" style="2" customWidth="1"/>
    <col min="13" max="256" width="9.140625" style="2"/>
    <col min="257" max="257" width="24" style="2" customWidth="1"/>
    <col min="258" max="258" width="14.28515625" style="2" customWidth="1"/>
    <col min="259" max="259" width="15" style="2" customWidth="1"/>
    <col min="260" max="260" width="10.28515625" style="2" customWidth="1"/>
    <col min="261" max="261" width="11.140625" style="2" customWidth="1"/>
    <col min="262" max="263" width="9.140625" style="2"/>
    <col min="264" max="264" width="7.28515625" style="2" customWidth="1"/>
    <col min="265" max="265" width="7.7109375" style="2" customWidth="1"/>
    <col min="266" max="266" width="7.5703125" style="2" customWidth="1"/>
    <col min="267" max="267" width="9" style="2" customWidth="1"/>
    <col min="268" max="268" width="9.85546875" style="2" customWidth="1"/>
    <col min="269" max="512" width="9.140625" style="2"/>
    <col min="513" max="513" width="24" style="2" customWidth="1"/>
    <col min="514" max="514" width="14.28515625" style="2" customWidth="1"/>
    <col min="515" max="515" width="15" style="2" customWidth="1"/>
    <col min="516" max="516" width="10.28515625" style="2" customWidth="1"/>
    <col min="517" max="517" width="11.140625" style="2" customWidth="1"/>
    <col min="518" max="519" width="9.140625" style="2"/>
    <col min="520" max="520" width="7.28515625" style="2" customWidth="1"/>
    <col min="521" max="521" width="7.7109375" style="2" customWidth="1"/>
    <col min="522" max="522" width="7.5703125" style="2" customWidth="1"/>
    <col min="523" max="523" width="9" style="2" customWidth="1"/>
    <col min="524" max="524" width="9.85546875" style="2" customWidth="1"/>
    <col min="525" max="768" width="9.140625" style="2"/>
    <col min="769" max="769" width="24" style="2" customWidth="1"/>
    <col min="770" max="770" width="14.28515625" style="2" customWidth="1"/>
    <col min="771" max="771" width="15" style="2" customWidth="1"/>
    <col min="772" max="772" width="10.28515625" style="2" customWidth="1"/>
    <col min="773" max="773" width="11.140625" style="2" customWidth="1"/>
    <col min="774" max="775" width="9.140625" style="2"/>
    <col min="776" max="776" width="7.28515625" style="2" customWidth="1"/>
    <col min="777" max="777" width="7.7109375" style="2" customWidth="1"/>
    <col min="778" max="778" width="7.5703125" style="2" customWidth="1"/>
    <col min="779" max="779" width="9" style="2" customWidth="1"/>
    <col min="780" max="780" width="9.85546875" style="2" customWidth="1"/>
    <col min="781" max="1024" width="9.140625" style="2"/>
    <col min="1025" max="1025" width="24" style="2" customWidth="1"/>
    <col min="1026" max="1026" width="14.28515625" style="2" customWidth="1"/>
    <col min="1027" max="1027" width="15" style="2" customWidth="1"/>
    <col min="1028" max="1028" width="10.28515625" style="2" customWidth="1"/>
    <col min="1029" max="1029" width="11.140625" style="2" customWidth="1"/>
    <col min="1030" max="1031" width="9.140625" style="2"/>
    <col min="1032" max="1032" width="7.28515625" style="2" customWidth="1"/>
    <col min="1033" max="1033" width="7.7109375" style="2" customWidth="1"/>
    <col min="1034" max="1034" width="7.5703125" style="2" customWidth="1"/>
    <col min="1035" max="1035" width="9" style="2" customWidth="1"/>
    <col min="1036" max="1036" width="9.85546875" style="2" customWidth="1"/>
    <col min="1037" max="1280" width="9.140625" style="2"/>
    <col min="1281" max="1281" width="24" style="2" customWidth="1"/>
    <col min="1282" max="1282" width="14.28515625" style="2" customWidth="1"/>
    <col min="1283" max="1283" width="15" style="2" customWidth="1"/>
    <col min="1284" max="1284" width="10.28515625" style="2" customWidth="1"/>
    <col min="1285" max="1285" width="11.140625" style="2" customWidth="1"/>
    <col min="1286" max="1287" width="9.140625" style="2"/>
    <col min="1288" max="1288" width="7.28515625" style="2" customWidth="1"/>
    <col min="1289" max="1289" width="7.7109375" style="2" customWidth="1"/>
    <col min="1290" max="1290" width="7.5703125" style="2" customWidth="1"/>
    <col min="1291" max="1291" width="9" style="2" customWidth="1"/>
    <col min="1292" max="1292" width="9.85546875" style="2" customWidth="1"/>
    <col min="1293" max="1536" width="9.140625" style="2"/>
    <col min="1537" max="1537" width="24" style="2" customWidth="1"/>
    <col min="1538" max="1538" width="14.28515625" style="2" customWidth="1"/>
    <col min="1539" max="1539" width="15" style="2" customWidth="1"/>
    <col min="1540" max="1540" width="10.28515625" style="2" customWidth="1"/>
    <col min="1541" max="1541" width="11.140625" style="2" customWidth="1"/>
    <col min="1542" max="1543" width="9.140625" style="2"/>
    <col min="1544" max="1544" width="7.28515625" style="2" customWidth="1"/>
    <col min="1545" max="1545" width="7.7109375" style="2" customWidth="1"/>
    <col min="1546" max="1546" width="7.5703125" style="2" customWidth="1"/>
    <col min="1547" max="1547" width="9" style="2" customWidth="1"/>
    <col min="1548" max="1548" width="9.85546875" style="2" customWidth="1"/>
    <col min="1549" max="1792" width="9.140625" style="2"/>
    <col min="1793" max="1793" width="24" style="2" customWidth="1"/>
    <col min="1794" max="1794" width="14.28515625" style="2" customWidth="1"/>
    <col min="1795" max="1795" width="15" style="2" customWidth="1"/>
    <col min="1796" max="1796" width="10.28515625" style="2" customWidth="1"/>
    <col min="1797" max="1797" width="11.140625" style="2" customWidth="1"/>
    <col min="1798" max="1799" width="9.140625" style="2"/>
    <col min="1800" max="1800" width="7.28515625" style="2" customWidth="1"/>
    <col min="1801" max="1801" width="7.7109375" style="2" customWidth="1"/>
    <col min="1802" max="1802" width="7.5703125" style="2" customWidth="1"/>
    <col min="1803" max="1803" width="9" style="2" customWidth="1"/>
    <col min="1804" max="1804" width="9.85546875" style="2" customWidth="1"/>
    <col min="1805" max="2048" width="9.140625" style="2"/>
    <col min="2049" max="2049" width="24" style="2" customWidth="1"/>
    <col min="2050" max="2050" width="14.28515625" style="2" customWidth="1"/>
    <col min="2051" max="2051" width="15" style="2" customWidth="1"/>
    <col min="2052" max="2052" width="10.28515625" style="2" customWidth="1"/>
    <col min="2053" max="2053" width="11.140625" style="2" customWidth="1"/>
    <col min="2054" max="2055" width="9.140625" style="2"/>
    <col min="2056" max="2056" width="7.28515625" style="2" customWidth="1"/>
    <col min="2057" max="2057" width="7.7109375" style="2" customWidth="1"/>
    <col min="2058" max="2058" width="7.5703125" style="2" customWidth="1"/>
    <col min="2059" max="2059" width="9" style="2" customWidth="1"/>
    <col min="2060" max="2060" width="9.85546875" style="2" customWidth="1"/>
    <col min="2061" max="2304" width="9.140625" style="2"/>
    <col min="2305" max="2305" width="24" style="2" customWidth="1"/>
    <col min="2306" max="2306" width="14.28515625" style="2" customWidth="1"/>
    <col min="2307" max="2307" width="15" style="2" customWidth="1"/>
    <col min="2308" max="2308" width="10.28515625" style="2" customWidth="1"/>
    <col min="2309" max="2309" width="11.140625" style="2" customWidth="1"/>
    <col min="2310" max="2311" width="9.140625" style="2"/>
    <col min="2312" max="2312" width="7.28515625" style="2" customWidth="1"/>
    <col min="2313" max="2313" width="7.7109375" style="2" customWidth="1"/>
    <col min="2314" max="2314" width="7.5703125" style="2" customWidth="1"/>
    <col min="2315" max="2315" width="9" style="2" customWidth="1"/>
    <col min="2316" max="2316" width="9.85546875" style="2" customWidth="1"/>
    <col min="2317" max="2560" width="9.140625" style="2"/>
    <col min="2561" max="2561" width="24" style="2" customWidth="1"/>
    <col min="2562" max="2562" width="14.28515625" style="2" customWidth="1"/>
    <col min="2563" max="2563" width="15" style="2" customWidth="1"/>
    <col min="2564" max="2564" width="10.28515625" style="2" customWidth="1"/>
    <col min="2565" max="2565" width="11.140625" style="2" customWidth="1"/>
    <col min="2566" max="2567" width="9.140625" style="2"/>
    <col min="2568" max="2568" width="7.28515625" style="2" customWidth="1"/>
    <col min="2569" max="2569" width="7.7109375" style="2" customWidth="1"/>
    <col min="2570" max="2570" width="7.5703125" style="2" customWidth="1"/>
    <col min="2571" max="2571" width="9" style="2" customWidth="1"/>
    <col min="2572" max="2572" width="9.85546875" style="2" customWidth="1"/>
    <col min="2573" max="2816" width="9.140625" style="2"/>
    <col min="2817" max="2817" width="24" style="2" customWidth="1"/>
    <col min="2818" max="2818" width="14.28515625" style="2" customWidth="1"/>
    <col min="2819" max="2819" width="15" style="2" customWidth="1"/>
    <col min="2820" max="2820" width="10.28515625" style="2" customWidth="1"/>
    <col min="2821" max="2821" width="11.140625" style="2" customWidth="1"/>
    <col min="2822" max="2823" width="9.140625" style="2"/>
    <col min="2824" max="2824" width="7.28515625" style="2" customWidth="1"/>
    <col min="2825" max="2825" width="7.7109375" style="2" customWidth="1"/>
    <col min="2826" max="2826" width="7.5703125" style="2" customWidth="1"/>
    <col min="2827" max="2827" width="9" style="2" customWidth="1"/>
    <col min="2828" max="2828" width="9.85546875" style="2" customWidth="1"/>
    <col min="2829" max="3072" width="9.140625" style="2"/>
    <col min="3073" max="3073" width="24" style="2" customWidth="1"/>
    <col min="3074" max="3074" width="14.28515625" style="2" customWidth="1"/>
    <col min="3075" max="3075" width="15" style="2" customWidth="1"/>
    <col min="3076" max="3076" width="10.28515625" style="2" customWidth="1"/>
    <col min="3077" max="3077" width="11.140625" style="2" customWidth="1"/>
    <col min="3078" max="3079" width="9.140625" style="2"/>
    <col min="3080" max="3080" width="7.28515625" style="2" customWidth="1"/>
    <col min="3081" max="3081" width="7.7109375" style="2" customWidth="1"/>
    <col min="3082" max="3082" width="7.5703125" style="2" customWidth="1"/>
    <col min="3083" max="3083" width="9" style="2" customWidth="1"/>
    <col min="3084" max="3084" width="9.85546875" style="2" customWidth="1"/>
    <col min="3085" max="3328" width="9.140625" style="2"/>
    <col min="3329" max="3329" width="24" style="2" customWidth="1"/>
    <col min="3330" max="3330" width="14.28515625" style="2" customWidth="1"/>
    <col min="3331" max="3331" width="15" style="2" customWidth="1"/>
    <col min="3332" max="3332" width="10.28515625" style="2" customWidth="1"/>
    <col min="3333" max="3333" width="11.140625" style="2" customWidth="1"/>
    <col min="3334" max="3335" width="9.140625" style="2"/>
    <col min="3336" max="3336" width="7.28515625" style="2" customWidth="1"/>
    <col min="3337" max="3337" width="7.7109375" style="2" customWidth="1"/>
    <col min="3338" max="3338" width="7.5703125" style="2" customWidth="1"/>
    <col min="3339" max="3339" width="9" style="2" customWidth="1"/>
    <col min="3340" max="3340" width="9.85546875" style="2" customWidth="1"/>
    <col min="3341" max="3584" width="9.140625" style="2"/>
    <col min="3585" max="3585" width="24" style="2" customWidth="1"/>
    <col min="3586" max="3586" width="14.28515625" style="2" customWidth="1"/>
    <col min="3587" max="3587" width="15" style="2" customWidth="1"/>
    <col min="3588" max="3588" width="10.28515625" style="2" customWidth="1"/>
    <col min="3589" max="3589" width="11.140625" style="2" customWidth="1"/>
    <col min="3590" max="3591" width="9.140625" style="2"/>
    <col min="3592" max="3592" width="7.28515625" style="2" customWidth="1"/>
    <col min="3593" max="3593" width="7.7109375" style="2" customWidth="1"/>
    <col min="3594" max="3594" width="7.5703125" style="2" customWidth="1"/>
    <col min="3595" max="3595" width="9" style="2" customWidth="1"/>
    <col min="3596" max="3596" width="9.85546875" style="2" customWidth="1"/>
    <col min="3597" max="3840" width="9.140625" style="2"/>
    <col min="3841" max="3841" width="24" style="2" customWidth="1"/>
    <col min="3842" max="3842" width="14.28515625" style="2" customWidth="1"/>
    <col min="3843" max="3843" width="15" style="2" customWidth="1"/>
    <col min="3844" max="3844" width="10.28515625" style="2" customWidth="1"/>
    <col min="3845" max="3845" width="11.140625" style="2" customWidth="1"/>
    <col min="3846" max="3847" width="9.140625" style="2"/>
    <col min="3848" max="3848" width="7.28515625" style="2" customWidth="1"/>
    <col min="3849" max="3849" width="7.7109375" style="2" customWidth="1"/>
    <col min="3850" max="3850" width="7.5703125" style="2" customWidth="1"/>
    <col min="3851" max="3851" width="9" style="2" customWidth="1"/>
    <col min="3852" max="3852" width="9.85546875" style="2" customWidth="1"/>
    <col min="3853" max="4096" width="9.140625" style="2"/>
    <col min="4097" max="4097" width="24" style="2" customWidth="1"/>
    <col min="4098" max="4098" width="14.28515625" style="2" customWidth="1"/>
    <col min="4099" max="4099" width="15" style="2" customWidth="1"/>
    <col min="4100" max="4100" width="10.28515625" style="2" customWidth="1"/>
    <col min="4101" max="4101" width="11.140625" style="2" customWidth="1"/>
    <col min="4102" max="4103" width="9.140625" style="2"/>
    <col min="4104" max="4104" width="7.28515625" style="2" customWidth="1"/>
    <col min="4105" max="4105" width="7.7109375" style="2" customWidth="1"/>
    <col min="4106" max="4106" width="7.5703125" style="2" customWidth="1"/>
    <col min="4107" max="4107" width="9" style="2" customWidth="1"/>
    <col min="4108" max="4108" width="9.85546875" style="2" customWidth="1"/>
    <col min="4109" max="4352" width="9.140625" style="2"/>
    <col min="4353" max="4353" width="24" style="2" customWidth="1"/>
    <col min="4354" max="4354" width="14.28515625" style="2" customWidth="1"/>
    <col min="4355" max="4355" width="15" style="2" customWidth="1"/>
    <col min="4356" max="4356" width="10.28515625" style="2" customWidth="1"/>
    <col min="4357" max="4357" width="11.140625" style="2" customWidth="1"/>
    <col min="4358" max="4359" width="9.140625" style="2"/>
    <col min="4360" max="4360" width="7.28515625" style="2" customWidth="1"/>
    <col min="4361" max="4361" width="7.7109375" style="2" customWidth="1"/>
    <col min="4362" max="4362" width="7.5703125" style="2" customWidth="1"/>
    <col min="4363" max="4363" width="9" style="2" customWidth="1"/>
    <col min="4364" max="4364" width="9.85546875" style="2" customWidth="1"/>
    <col min="4365" max="4608" width="9.140625" style="2"/>
    <col min="4609" max="4609" width="24" style="2" customWidth="1"/>
    <col min="4610" max="4610" width="14.28515625" style="2" customWidth="1"/>
    <col min="4611" max="4611" width="15" style="2" customWidth="1"/>
    <col min="4612" max="4612" width="10.28515625" style="2" customWidth="1"/>
    <col min="4613" max="4613" width="11.140625" style="2" customWidth="1"/>
    <col min="4614" max="4615" width="9.140625" style="2"/>
    <col min="4616" max="4616" width="7.28515625" style="2" customWidth="1"/>
    <col min="4617" max="4617" width="7.7109375" style="2" customWidth="1"/>
    <col min="4618" max="4618" width="7.5703125" style="2" customWidth="1"/>
    <col min="4619" max="4619" width="9" style="2" customWidth="1"/>
    <col min="4620" max="4620" width="9.85546875" style="2" customWidth="1"/>
    <col min="4621" max="4864" width="9.140625" style="2"/>
    <col min="4865" max="4865" width="24" style="2" customWidth="1"/>
    <col min="4866" max="4866" width="14.28515625" style="2" customWidth="1"/>
    <col min="4867" max="4867" width="15" style="2" customWidth="1"/>
    <col min="4868" max="4868" width="10.28515625" style="2" customWidth="1"/>
    <col min="4869" max="4869" width="11.140625" style="2" customWidth="1"/>
    <col min="4870" max="4871" width="9.140625" style="2"/>
    <col min="4872" max="4872" width="7.28515625" style="2" customWidth="1"/>
    <col min="4873" max="4873" width="7.7109375" style="2" customWidth="1"/>
    <col min="4874" max="4874" width="7.5703125" style="2" customWidth="1"/>
    <col min="4875" max="4875" width="9" style="2" customWidth="1"/>
    <col min="4876" max="4876" width="9.85546875" style="2" customWidth="1"/>
    <col min="4877" max="5120" width="9.140625" style="2"/>
    <col min="5121" max="5121" width="24" style="2" customWidth="1"/>
    <col min="5122" max="5122" width="14.28515625" style="2" customWidth="1"/>
    <col min="5123" max="5123" width="15" style="2" customWidth="1"/>
    <col min="5124" max="5124" width="10.28515625" style="2" customWidth="1"/>
    <col min="5125" max="5125" width="11.140625" style="2" customWidth="1"/>
    <col min="5126" max="5127" width="9.140625" style="2"/>
    <col min="5128" max="5128" width="7.28515625" style="2" customWidth="1"/>
    <col min="5129" max="5129" width="7.7109375" style="2" customWidth="1"/>
    <col min="5130" max="5130" width="7.5703125" style="2" customWidth="1"/>
    <col min="5131" max="5131" width="9" style="2" customWidth="1"/>
    <col min="5132" max="5132" width="9.85546875" style="2" customWidth="1"/>
    <col min="5133" max="5376" width="9.140625" style="2"/>
    <col min="5377" max="5377" width="24" style="2" customWidth="1"/>
    <col min="5378" max="5378" width="14.28515625" style="2" customWidth="1"/>
    <col min="5379" max="5379" width="15" style="2" customWidth="1"/>
    <col min="5380" max="5380" width="10.28515625" style="2" customWidth="1"/>
    <col min="5381" max="5381" width="11.140625" style="2" customWidth="1"/>
    <col min="5382" max="5383" width="9.140625" style="2"/>
    <col min="5384" max="5384" width="7.28515625" style="2" customWidth="1"/>
    <col min="5385" max="5385" width="7.7109375" style="2" customWidth="1"/>
    <col min="5386" max="5386" width="7.5703125" style="2" customWidth="1"/>
    <col min="5387" max="5387" width="9" style="2" customWidth="1"/>
    <col min="5388" max="5388" width="9.85546875" style="2" customWidth="1"/>
    <col min="5389" max="5632" width="9.140625" style="2"/>
    <col min="5633" max="5633" width="24" style="2" customWidth="1"/>
    <col min="5634" max="5634" width="14.28515625" style="2" customWidth="1"/>
    <col min="5635" max="5635" width="15" style="2" customWidth="1"/>
    <col min="5636" max="5636" width="10.28515625" style="2" customWidth="1"/>
    <col min="5637" max="5637" width="11.140625" style="2" customWidth="1"/>
    <col min="5638" max="5639" width="9.140625" style="2"/>
    <col min="5640" max="5640" width="7.28515625" style="2" customWidth="1"/>
    <col min="5641" max="5641" width="7.7109375" style="2" customWidth="1"/>
    <col min="5642" max="5642" width="7.5703125" style="2" customWidth="1"/>
    <col min="5643" max="5643" width="9" style="2" customWidth="1"/>
    <col min="5644" max="5644" width="9.85546875" style="2" customWidth="1"/>
    <col min="5645" max="5888" width="9.140625" style="2"/>
    <col min="5889" max="5889" width="24" style="2" customWidth="1"/>
    <col min="5890" max="5890" width="14.28515625" style="2" customWidth="1"/>
    <col min="5891" max="5891" width="15" style="2" customWidth="1"/>
    <col min="5892" max="5892" width="10.28515625" style="2" customWidth="1"/>
    <col min="5893" max="5893" width="11.140625" style="2" customWidth="1"/>
    <col min="5894" max="5895" width="9.140625" style="2"/>
    <col min="5896" max="5896" width="7.28515625" style="2" customWidth="1"/>
    <col min="5897" max="5897" width="7.7109375" style="2" customWidth="1"/>
    <col min="5898" max="5898" width="7.5703125" style="2" customWidth="1"/>
    <col min="5899" max="5899" width="9" style="2" customWidth="1"/>
    <col min="5900" max="5900" width="9.85546875" style="2" customWidth="1"/>
    <col min="5901" max="6144" width="9.140625" style="2"/>
    <col min="6145" max="6145" width="24" style="2" customWidth="1"/>
    <col min="6146" max="6146" width="14.28515625" style="2" customWidth="1"/>
    <col min="6147" max="6147" width="15" style="2" customWidth="1"/>
    <col min="6148" max="6148" width="10.28515625" style="2" customWidth="1"/>
    <col min="6149" max="6149" width="11.140625" style="2" customWidth="1"/>
    <col min="6150" max="6151" width="9.140625" style="2"/>
    <col min="6152" max="6152" width="7.28515625" style="2" customWidth="1"/>
    <col min="6153" max="6153" width="7.7109375" style="2" customWidth="1"/>
    <col min="6154" max="6154" width="7.5703125" style="2" customWidth="1"/>
    <col min="6155" max="6155" width="9" style="2" customWidth="1"/>
    <col min="6156" max="6156" width="9.85546875" style="2" customWidth="1"/>
    <col min="6157" max="6400" width="9.140625" style="2"/>
    <col min="6401" max="6401" width="24" style="2" customWidth="1"/>
    <col min="6402" max="6402" width="14.28515625" style="2" customWidth="1"/>
    <col min="6403" max="6403" width="15" style="2" customWidth="1"/>
    <col min="6404" max="6404" width="10.28515625" style="2" customWidth="1"/>
    <col min="6405" max="6405" width="11.140625" style="2" customWidth="1"/>
    <col min="6406" max="6407" width="9.140625" style="2"/>
    <col min="6408" max="6408" width="7.28515625" style="2" customWidth="1"/>
    <col min="6409" max="6409" width="7.7109375" style="2" customWidth="1"/>
    <col min="6410" max="6410" width="7.5703125" style="2" customWidth="1"/>
    <col min="6411" max="6411" width="9" style="2" customWidth="1"/>
    <col min="6412" max="6412" width="9.85546875" style="2" customWidth="1"/>
    <col min="6413" max="6656" width="9.140625" style="2"/>
    <col min="6657" max="6657" width="24" style="2" customWidth="1"/>
    <col min="6658" max="6658" width="14.28515625" style="2" customWidth="1"/>
    <col min="6659" max="6659" width="15" style="2" customWidth="1"/>
    <col min="6660" max="6660" width="10.28515625" style="2" customWidth="1"/>
    <col min="6661" max="6661" width="11.140625" style="2" customWidth="1"/>
    <col min="6662" max="6663" width="9.140625" style="2"/>
    <col min="6664" max="6664" width="7.28515625" style="2" customWidth="1"/>
    <col min="6665" max="6665" width="7.7109375" style="2" customWidth="1"/>
    <col min="6666" max="6666" width="7.5703125" style="2" customWidth="1"/>
    <col min="6667" max="6667" width="9" style="2" customWidth="1"/>
    <col min="6668" max="6668" width="9.85546875" style="2" customWidth="1"/>
    <col min="6669" max="6912" width="9.140625" style="2"/>
    <col min="6913" max="6913" width="24" style="2" customWidth="1"/>
    <col min="6914" max="6914" width="14.28515625" style="2" customWidth="1"/>
    <col min="6915" max="6915" width="15" style="2" customWidth="1"/>
    <col min="6916" max="6916" width="10.28515625" style="2" customWidth="1"/>
    <col min="6917" max="6917" width="11.140625" style="2" customWidth="1"/>
    <col min="6918" max="6919" width="9.140625" style="2"/>
    <col min="6920" max="6920" width="7.28515625" style="2" customWidth="1"/>
    <col min="6921" max="6921" width="7.7109375" style="2" customWidth="1"/>
    <col min="6922" max="6922" width="7.5703125" style="2" customWidth="1"/>
    <col min="6923" max="6923" width="9" style="2" customWidth="1"/>
    <col min="6924" max="6924" width="9.85546875" style="2" customWidth="1"/>
    <col min="6925" max="7168" width="9.140625" style="2"/>
    <col min="7169" max="7169" width="24" style="2" customWidth="1"/>
    <col min="7170" max="7170" width="14.28515625" style="2" customWidth="1"/>
    <col min="7171" max="7171" width="15" style="2" customWidth="1"/>
    <col min="7172" max="7172" width="10.28515625" style="2" customWidth="1"/>
    <col min="7173" max="7173" width="11.140625" style="2" customWidth="1"/>
    <col min="7174" max="7175" width="9.140625" style="2"/>
    <col min="7176" max="7176" width="7.28515625" style="2" customWidth="1"/>
    <col min="7177" max="7177" width="7.7109375" style="2" customWidth="1"/>
    <col min="7178" max="7178" width="7.5703125" style="2" customWidth="1"/>
    <col min="7179" max="7179" width="9" style="2" customWidth="1"/>
    <col min="7180" max="7180" width="9.85546875" style="2" customWidth="1"/>
    <col min="7181" max="7424" width="9.140625" style="2"/>
    <col min="7425" max="7425" width="24" style="2" customWidth="1"/>
    <col min="7426" max="7426" width="14.28515625" style="2" customWidth="1"/>
    <col min="7427" max="7427" width="15" style="2" customWidth="1"/>
    <col min="7428" max="7428" width="10.28515625" style="2" customWidth="1"/>
    <col min="7429" max="7429" width="11.140625" style="2" customWidth="1"/>
    <col min="7430" max="7431" width="9.140625" style="2"/>
    <col min="7432" max="7432" width="7.28515625" style="2" customWidth="1"/>
    <col min="7433" max="7433" width="7.7109375" style="2" customWidth="1"/>
    <col min="7434" max="7434" width="7.5703125" style="2" customWidth="1"/>
    <col min="7435" max="7435" width="9" style="2" customWidth="1"/>
    <col min="7436" max="7436" width="9.85546875" style="2" customWidth="1"/>
    <col min="7437" max="7680" width="9.140625" style="2"/>
    <col min="7681" max="7681" width="24" style="2" customWidth="1"/>
    <col min="7682" max="7682" width="14.28515625" style="2" customWidth="1"/>
    <col min="7683" max="7683" width="15" style="2" customWidth="1"/>
    <col min="7684" max="7684" width="10.28515625" style="2" customWidth="1"/>
    <col min="7685" max="7685" width="11.140625" style="2" customWidth="1"/>
    <col min="7686" max="7687" width="9.140625" style="2"/>
    <col min="7688" max="7688" width="7.28515625" style="2" customWidth="1"/>
    <col min="7689" max="7689" width="7.7109375" style="2" customWidth="1"/>
    <col min="7690" max="7690" width="7.5703125" style="2" customWidth="1"/>
    <col min="7691" max="7691" width="9" style="2" customWidth="1"/>
    <col min="7692" max="7692" width="9.85546875" style="2" customWidth="1"/>
    <col min="7693" max="7936" width="9.140625" style="2"/>
    <col min="7937" max="7937" width="24" style="2" customWidth="1"/>
    <col min="7938" max="7938" width="14.28515625" style="2" customWidth="1"/>
    <col min="7939" max="7939" width="15" style="2" customWidth="1"/>
    <col min="7940" max="7940" width="10.28515625" style="2" customWidth="1"/>
    <col min="7941" max="7941" width="11.140625" style="2" customWidth="1"/>
    <col min="7942" max="7943" width="9.140625" style="2"/>
    <col min="7944" max="7944" width="7.28515625" style="2" customWidth="1"/>
    <col min="7945" max="7945" width="7.7109375" style="2" customWidth="1"/>
    <col min="7946" max="7946" width="7.5703125" style="2" customWidth="1"/>
    <col min="7947" max="7947" width="9" style="2" customWidth="1"/>
    <col min="7948" max="7948" width="9.85546875" style="2" customWidth="1"/>
    <col min="7949" max="8192" width="9.140625" style="2"/>
    <col min="8193" max="8193" width="24" style="2" customWidth="1"/>
    <col min="8194" max="8194" width="14.28515625" style="2" customWidth="1"/>
    <col min="8195" max="8195" width="15" style="2" customWidth="1"/>
    <col min="8196" max="8196" width="10.28515625" style="2" customWidth="1"/>
    <col min="8197" max="8197" width="11.140625" style="2" customWidth="1"/>
    <col min="8198" max="8199" width="9.140625" style="2"/>
    <col min="8200" max="8200" width="7.28515625" style="2" customWidth="1"/>
    <col min="8201" max="8201" width="7.7109375" style="2" customWidth="1"/>
    <col min="8202" max="8202" width="7.5703125" style="2" customWidth="1"/>
    <col min="8203" max="8203" width="9" style="2" customWidth="1"/>
    <col min="8204" max="8204" width="9.85546875" style="2" customWidth="1"/>
    <col min="8205" max="8448" width="9.140625" style="2"/>
    <col min="8449" max="8449" width="24" style="2" customWidth="1"/>
    <col min="8450" max="8450" width="14.28515625" style="2" customWidth="1"/>
    <col min="8451" max="8451" width="15" style="2" customWidth="1"/>
    <col min="8452" max="8452" width="10.28515625" style="2" customWidth="1"/>
    <col min="8453" max="8453" width="11.140625" style="2" customWidth="1"/>
    <col min="8454" max="8455" width="9.140625" style="2"/>
    <col min="8456" max="8456" width="7.28515625" style="2" customWidth="1"/>
    <col min="8457" max="8457" width="7.7109375" style="2" customWidth="1"/>
    <col min="8458" max="8458" width="7.5703125" style="2" customWidth="1"/>
    <col min="8459" max="8459" width="9" style="2" customWidth="1"/>
    <col min="8460" max="8460" width="9.85546875" style="2" customWidth="1"/>
    <col min="8461" max="8704" width="9.140625" style="2"/>
    <col min="8705" max="8705" width="24" style="2" customWidth="1"/>
    <col min="8706" max="8706" width="14.28515625" style="2" customWidth="1"/>
    <col min="8707" max="8707" width="15" style="2" customWidth="1"/>
    <col min="8708" max="8708" width="10.28515625" style="2" customWidth="1"/>
    <col min="8709" max="8709" width="11.140625" style="2" customWidth="1"/>
    <col min="8710" max="8711" width="9.140625" style="2"/>
    <col min="8712" max="8712" width="7.28515625" style="2" customWidth="1"/>
    <col min="8713" max="8713" width="7.7109375" style="2" customWidth="1"/>
    <col min="8714" max="8714" width="7.5703125" style="2" customWidth="1"/>
    <col min="8715" max="8715" width="9" style="2" customWidth="1"/>
    <col min="8716" max="8716" width="9.85546875" style="2" customWidth="1"/>
    <col min="8717" max="8960" width="9.140625" style="2"/>
    <col min="8961" max="8961" width="24" style="2" customWidth="1"/>
    <col min="8962" max="8962" width="14.28515625" style="2" customWidth="1"/>
    <col min="8963" max="8963" width="15" style="2" customWidth="1"/>
    <col min="8964" max="8964" width="10.28515625" style="2" customWidth="1"/>
    <col min="8965" max="8965" width="11.140625" style="2" customWidth="1"/>
    <col min="8966" max="8967" width="9.140625" style="2"/>
    <col min="8968" max="8968" width="7.28515625" style="2" customWidth="1"/>
    <col min="8969" max="8969" width="7.7109375" style="2" customWidth="1"/>
    <col min="8970" max="8970" width="7.5703125" style="2" customWidth="1"/>
    <col min="8971" max="8971" width="9" style="2" customWidth="1"/>
    <col min="8972" max="8972" width="9.85546875" style="2" customWidth="1"/>
    <col min="8973" max="9216" width="9.140625" style="2"/>
    <col min="9217" max="9217" width="24" style="2" customWidth="1"/>
    <col min="9218" max="9218" width="14.28515625" style="2" customWidth="1"/>
    <col min="9219" max="9219" width="15" style="2" customWidth="1"/>
    <col min="9220" max="9220" width="10.28515625" style="2" customWidth="1"/>
    <col min="9221" max="9221" width="11.140625" style="2" customWidth="1"/>
    <col min="9222" max="9223" width="9.140625" style="2"/>
    <col min="9224" max="9224" width="7.28515625" style="2" customWidth="1"/>
    <col min="9225" max="9225" width="7.7109375" style="2" customWidth="1"/>
    <col min="9226" max="9226" width="7.5703125" style="2" customWidth="1"/>
    <col min="9227" max="9227" width="9" style="2" customWidth="1"/>
    <col min="9228" max="9228" width="9.85546875" style="2" customWidth="1"/>
    <col min="9229" max="9472" width="9.140625" style="2"/>
    <col min="9473" max="9473" width="24" style="2" customWidth="1"/>
    <col min="9474" max="9474" width="14.28515625" style="2" customWidth="1"/>
    <col min="9475" max="9475" width="15" style="2" customWidth="1"/>
    <col min="9476" max="9476" width="10.28515625" style="2" customWidth="1"/>
    <col min="9477" max="9477" width="11.140625" style="2" customWidth="1"/>
    <col min="9478" max="9479" width="9.140625" style="2"/>
    <col min="9480" max="9480" width="7.28515625" style="2" customWidth="1"/>
    <col min="9481" max="9481" width="7.7109375" style="2" customWidth="1"/>
    <col min="9482" max="9482" width="7.5703125" style="2" customWidth="1"/>
    <col min="9483" max="9483" width="9" style="2" customWidth="1"/>
    <col min="9484" max="9484" width="9.85546875" style="2" customWidth="1"/>
    <col min="9485" max="9728" width="9.140625" style="2"/>
    <col min="9729" max="9729" width="24" style="2" customWidth="1"/>
    <col min="9730" max="9730" width="14.28515625" style="2" customWidth="1"/>
    <col min="9731" max="9731" width="15" style="2" customWidth="1"/>
    <col min="9732" max="9732" width="10.28515625" style="2" customWidth="1"/>
    <col min="9733" max="9733" width="11.140625" style="2" customWidth="1"/>
    <col min="9734" max="9735" width="9.140625" style="2"/>
    <col min="9736" max="9736" width="7.28515625" style="2" customWidth="1"/>
    <col min="9737" max="9737" width="7.7109375" style="2" customWidth="1"/>
    <col min="9738" max="9738" width="7.5703125" style="2" customWidth="1"/>
    <col min="9739" max="9739" width="9" style="2" customWidth="1"/>
    <col min="9740" max="9740" width="9.85546875" style="2" customWidth="1"/>
    <col min="9741" max="9984" width="9.140625" style="2"/>
    <col min="9985" max="9985" width="24" style="2" customWidth="1"/>
    <col min="9986" max="9986" width="14.28515625" style="2" customWidth="1"/>
    <col min="9987" max="9987" width="15" style="2" customWidth="1"/>
    <col min="9988" max="9988" width="10.28515625" style="2" customWidth="1"/>
    <col min="9989" max="9989" width="11.140625" style="2" customWidth="1"/>
    <col min="9990" max="9991" width="9.140625" style="2"/>
    <col min="9992" max="9992" width="7.28515625" style="2" customWidth="1"/>
    <col min="9993" max="9993" width="7.7109375" style="2" customWidth="1"/>
    <col min="9994" max="9994" width="7.5703125" style="2" customWidth="1"/>
    <col min="9995" max="9995" width="9" style="2" customWidth="1"/>
    <col min="9996" max="9996" width="9.85546875" style="2" customWidth="1"/>
    <col min="9997" max="10240" width="9.140625" style="2"/>
    <col min="10241" max="10241" width="24" style="2" customWidth="1"/>
    <col min="10242" max="10242" width="14.28515625" style="2" customWidth="1"/>
    <col min="10243" max="10243" width="15" style="2" customWidth="1"/>
    <col min="10244" max="10244" width="10.28515625" style="2" customWidth="1"/>
    <col min="10245" max="10245" width="11.140625" style="2" customWidth="1"/>
    <col min="10246" max="10247" width="9.140625" style="2"/>
    <col min="10248" max="10248" width="7.28515625" style="2" customWidth="1"/>
    <col min="10249" max="10249" width="7.7109375" style="2" customWidth="1"/>
    <col min="10250" max="10250" width="7.5703125" style="2" customWidth="1"/>
    <col min="10251" max="10251" width="9" style="2" customWidth="1"/>
    <col min="10252" max="10252" width="9.85546875" style="2" customWidth="1"/>
    <col min="10253" max="10496" width="9.140625" style="2"/>
    <col min="10497" max="10497" width="24" style="2" customWidth="1"/>
    <col min="10498" max="10498" width="14.28515625" style="2" customWidth="1"/>
    <col min="10499" max="10499" width="15" style="2" customWidth="1"/>
    <col min="10500" max="10500" width="10.28515625" style="2" customWidth="1"/>
    <col min="10501" max="10501" width="11.140625" style="2" customWidth="1"/>
    <col min="10502" max="10503" width="9.140625" style="2"/>
    <col min="10504" max="10504" width="7.28515625" style="2" customWidth="1"/>
    <col min="10505" max="10505" width="7.7109375" style="2" customWidth="1"/>
    <col min="10506" max="10506" width="7.5703125" style="2" customWidth="1"/>
    <col min="10507" max="10507" width="9" style="2" customWidth="1"/>
    <col min="10508" max="10508" width="9.85546875" style="2" customWidth="1"/>
    <col min="10509" max="10752" width="9.140625" style="2"/>
    <col min="10753" max="10753" width="24" style="2" customWidth="1"/>
    <col min="10754" max="10754" width="14.28515625" style="2" customWidth="1"/>
    <col min="10755" max="10755" width="15" style="2" customWidth="1"/>
    <col min="10756" max="10756" width="10.28515625" style="2" customWidth="1"/>
    <col min="10757" max="10757" width="11.140625" style="2" customWidth="1"/>
    <col min="10758" max="10759" width="9.140625" style="2"/>
    <col min="10760" max="10760" width="7.28515625" style="2" customWidth="1"/>
    <col min="10761" max="10761" width="7.7109375" style="2" customWidth="1"/>
    <col min="10762" max="10762" width="7.5703125" style="2" customWidth="1"/>
    <col min="10763" max="10763" width="9" style="2" customWidth="1"/>
    <col min="10764" max="10764" width="9.85546875" style="2" customWidth="1"/>
    <col min="10765" max="11008" width="9.140625" style="2"/>
    <col min="11009" max="11009" width="24" style="2" customWidth="1"/>
    <col min="11010" max="11010" width="14.28515625" style="2" customWidth="1"/>
    <col min="11011" max="11011" width="15" style="2" customWidth="1"/>
    <col min="11012" max="11012" width="10.28515625" style="2" customWidth="1"/>
    <col min="11013" max="11013" width="11.140625" style="2" customWidth="1"/>
    <col min="11014" max="11015" width="9.140625" style="2"/>
    <col min="11016" max="11016" width="7.28515625" style="2" customWidth="1"/>
    <col min="11017" max="11017" width="7.7109375" style="2" customWidth="1"/>
    <col min="11018" max="11018" width="7.5703125" style="2" customWidth="1"/>
    <col min="11019" max="11019" width="9" style="2" customWidth="1"/>
    <col min="11020" max="11020" width="9.85546875" style="2" customWidth="1"/>
    <col min="11021" max="11264" width="9.140625" style="2"/>
    <col min="11265" max="11265" width="24" style="2" customWidth="1"/>
    <col min="11266" max="11266" width="14.28515625" style="2" customWidth="1"/>
    <col min="11267" max="11267" width="15" style="2" customWidth="1"/>
    <col min="11268" max="11268" width="10.28515625" style="2" customWidth="1"/>
    <col min="11269" max="11269" width="11.140625" style="2" customWidth="1"/>
    <col min="11270" max="11271" width="9.140625" style="2"/>
    <col min="11272" max="11272" width="7.28515625" style="2" customWidth="1"/>
    <col min="11273" max="11273" width="7.7109375" style="2" customWidth="1"/>
    <col min="11274" max="11274" width="7.5703125" style="2" customWidth="1"/>
    <col min="11275" max="11275" width="9" style="2" customWidth="1"/>
    <col min="11276" max="11276" width="9.85546875" style="2" customWidth="1"/>
    <col min="11277" max="11520" width="9.140625" style="2"/>
    <col min="11521" max="11521" width="24" style="2" customWidth="1"/>
    <col min="11522" max="11522" width="14.28515625" style="2" customWidth="1"/>
    <col min="11523" max="11523" width="15" style="2" customWidth="1"/>
    <col min="11524" max="11524" width="10.28515625" style="2" customWidth="1"/>
    <col min="11525" max="11525" width="11.140625" style="2" customWidth="1"/>
    <col min="11526" max="11527" width="9.140625" style="2"/>
    <col min="11528" max="11528" width="7.28515625" style="2" customWidth="1"/>
    <col min="11529" max="11529" width="7.7109375" style="2" customWidth="1"/>
    <col min="11530" max="11530" width="7.5703125" style="2" customWidth="1"/>
    <col min="11531" max="11531" width="9" style="2" customWidth="1"/>
    <col min="11532" max="11532" width="9.85546875" style="2" customWidth="1"/>
    <col min="11533" max="11776" width="9.140625" style="2"/>
    <col min="11777" max="11777" width="24" style="2" customWidth="1"/>
    <col min="11778" max="11778" width="14.28515625" style="2" customWidth="1"/>
    <col min="11779" max="11779" width="15" style="2" customWidth="1"/>
    <col min="11780" max="11780" width="10.28515625" style="2" customWidth="1"/>
    <col min="11781" max="11781" width="11.140625" style="2" customWidth="1"/>
    <col min="11782" max="11783" width="9.140625" style="2"/>
    <col min="11784" max="11784" width="7.28515625" style="2" customWidth="1"/>
    <col min="11785" max="11785" width="7.7109375" style="2" customWidth="1"/>
    <col min="11786" max="11786" width="7.5703125" style="2" customWidth="1"/>
    <col min="11787" max="11787" width="9" style="2" customWidth="1"/>
    <col min="11788" max="11788" width="9.85546875" style="2" customWidth="1"/>
    <col min="11789" max="12032" width="9.140625" style="2"/>
    <col min="12033" max="12033" width="24" style="2" customWidth="1"/>
    <col min="12034" max="12034" width="14.28515625" style="2" customWidth="1"/>
    <col min="12035" max="12035" width="15" style="2" customWidth="1"/>
    <col min="12036" max="12036" width="10.28515625" style="2" customWidth="1"/>
    <col min="12037" max="12037" width="11.140625" style="2" customWidth="1"/>
    <col min="12038" max="12039" width="9.140625" style="2"/>
    <col min="12040" max="12040" width="7.28515625" style="2" customWidth="1"/>
    <col min="12041" max="12041" width="7.7109375" style="2" customWidth="1"/>
    <col min="12042" max="12042" width="7.5703125" style="2" customWidth="1"/>
    <col min="12043" max="12043" width="9" style="2" customWidth="1"/>
    <col min="12044" max="12044" width="9.85546875" style="2" customWidth="1"/>
    <col min="12045" max="12288" width="9.140625" style="2"/>
    <col min="12289" max="12289" width="24" style="2" customWidth="1"/>
    <col min="12290" max="12290" width="14.28515625" style="2" customWidth="1"/>
    <col min="12291" max="12291" width="15" style="2" customWidth="1"/>
    <col min="12292" max="12292" width="10.28515625" style="2" customWidth="1"/>
    <col min="12293" max="12293" width="11.140625" style="2" customWidth="1"/>
    <col min="12294" max="12295" width="9.140625" style="2"/>
    <col min="12296" max="12296" width="7.28515625" style="2" customWidth="1"/>
    <col min="12297" max="12297" width="7.7109375" style="2" customWidth="1"/>
    <col min="12298" max="12298" width="7.5703125" style="2" customWidth="1"/>
    <col min="12299" max="12299" width="9" style="2" customWidth="1"/>
    <col min="12300" max="12300" width="9.85546875" style="2" customWidth="1"/>
    <col min="12301" max="12544" width="9.140625" style="2"/>
    <col min="12545" max="12545" width="24" style="2" customWidth="1"/>
    <col min="12546" max="12546" width="14.28515625" style="2" customWidth="1"/>
    <col min="12547" max="12547" width="15" style="2" customWidth="1"/>
    <col min="12548" max="12548" width="10.28515625" style="2" customWidth="1"/>
    <col min="12549" max="12549" width="11.140625" style="2" customWidth="1"/>
    <col min="12550" max="12551" width="9.140625" style="2"/>
    <col min="12552" max="12552" width="7.28515625" style="2" customWidth="1"/>
    <col min="12553" max="12553" width="7.7109375" style="2" customWidth="1"/>
    <col min="12554" max="12554" width="7.5703125" style="2" customWidth="1"/>
    <col min="12555" max="12555" width="9" style="2" customWidth="1"/>
    <col min="12556" max="12556" width="9.85546875" style="2" customWidth="1"/>
    <col min="12557" max="12800" width="9.140625" style="2"/>
    <col min="12801" max="12801" width="24" style="2" customWidth="1"/>
    <col min="12802" max="12802" width="14.28515625" style="2" customWidth="1"/>
    <col min="12803" max="12803" width="15" style="2" customWidth="1"/>
    <col min="12804" max="12804" width="10.28515625" style="2" customWidth="1"/>
    <col min="12805" max="12805" width="11.140625" style="2" customWidth="1"/>
    <col min="12806" max="12807" width="9.140625" style="2"/>
    <col min="12808" max="12808" width="7.28515625" style="2" customWidth="1"/>
    <col min="12809" max="12809" width="7.7109375" style="2" customWidth="1"/>
    <col min="12810" max="12810" width="7.5703125" style="2" customWidth="1"/>
    <col min="12811" max="12811" width="9" style="2" customWidth="1"/>
    <col min="12812" max="12812" width="9.85546875" style="2" customWidth="1"/>
    <col min="12813" max="13056" width="9.140625" style="2"/>
    <col min="13057" max="13057" width="24" style="2" customWidth="1"/>
    <col min="13058" max="13058" width="14.28515625" style="2" customWidth="1"/>
    <col min="13059" max="13059" width="15" style="2" customWidth="1"/>
    <col min="13060" max="13060" width="10.28515625" style="2" customWidth="1"/>
    <col min="13061" max="13061" width="11.140625" style="2" customWidth="1"/>
    <col min="13062" max="13063" width="9.140625" style="2"/>
    <col min="13064" max="13064" width="7.28515625" style="2" customWidth="1"/>
    <col min="13065" max="13065" width="7.7109375" style="2" customWidth="1"/>
    <col min="13066" max="13066" width="7.5703125" style="2" customWidth="1"/>
    <col min="13067" max="13067" width="9" style="2" customWidth="1"/>
    <col min="13068" max="13068" width="9.85546875" style="2" customWidth="1"/>
    <col min="13069" max="13312" width="9.140625" style="2"/>
    <col min="13313" max="13313" width="24" style="2" customWidth="1"/>
    <col min="13314" max="13314" width="14.28515625" style="2" customWidth="1"/>
    <col min="13315" max="13315" width="15" style="2" customWidth="1"/>
    <col min="13316" max="13316" width="10.28515625" style="2" customWidth="1"/>
    <col min="13317" max="13317" width="11.140625" style="2" customWidth="1"/>
    <col min="13318" max="13319" width="9.140625" style="2"/>
    <col min="13320" max="13320" width="7.28515625" style="2" customWidth="1"/>
    <col min="13321" max="13321" width="7.7109375" style="2" customWidth="1"/>
    <col min="13322" max="13322" width="7.5703125" style="2" customWidth="1"/>
    <col min="13323" max="13323" width="9" style="2" customWidth="1"/>
    <col min="13324" max="13324" width="9.85546875" style="2" customWidth="1"/>
    <col min="13325" max="13568" width="9.140625" style="2"/>
    <col min="13569" max="13569" width="24" style="2" customWidth="1"/>
    <col min="13570" max="13570" width="14.28515625" style="2" customWidth="1"/>
    <col min="13571" max="13571" width="15" style="2" customWidth="1"/>
    <col min="13572" max="13572" width="10.28515625" style="2" customWidth="1"/>
    <col min="13573" max="13573" width="11.140625" style="2" customWidth="1"/>
    <col min="13574" max="13575" width="9.140625" style="2"/>
    <col min="13576" max="13576" width="7.28515625" style="2" customWidth="1"/>
    <col min="13577" max="13577" width="7.7109375" style="2" customWidth="1"/>
    <col min="13578" max="13578" width="7.5703125" style="2" customWidth="1"/>
    <col min="13579" max="13579" width="9" style="2" customWidth="1"/>
    <col min="13580" max="13580" width="9.85546875" style="2" customWidth="1"/>
    <col min="13581" max="13824" width="9.140625" style="2"/>
    <col min="13825" max="13825" width="24" style="2" customWidth="1"/>
    <col min="13826" max="13826" width="14.28515625" style="2" customWidth="1"/>
    <col min="13827" max="13827" width="15" style="2" customWidth="1"/>
    <col min="13828" max="13828" width="10.28515625" style="2" customWidth="1"/>
    <col min="13829" max="13829" width="11.140625" style="2" customWidth="1"/>
    <col min="13830" max="13831" width="9.140625" style="2"/>
    <col min="13832" max="13832" width="7.28515625" style="2" customWidth="1"/>
    <col min="13833" max="13833" width="7.7109375" style="2" customWidth="1"/>
    <col min="13834" max="13834" width="7.5703125" style="2" customWidth="1"/>
    <col min="13835" max="13835" width="9" style="2" customWidth="1"/>
    <col min="13836" max="13836" width="9.85546875" style="2" customWidth="1"/>
    <col min="13837" max="14080" width="9.140625" style="2"/>
    <col min="14081" max="14081" width="24" style="2" customWidth="1"/>
    <col min="14082" max="14082" width="14.28515625" style="2" customWidth="1"/>
    <col min="14083" max="14083" width="15" style="2" customWidth="1"/>
    <col min="14084" max="14084" width="10.28515625" style="2" customWidth="1"/>
    <col min="14085" max="14085" width="11.140625" style="2" customWidth="1"/>
    <col min="14086" max="14087" width="9.140625" style="2"/>
    <col min="14088" max="14088" width="7.28515625" style="2" customWidth="1"/>
    <col min="14089" max="14089" width="7.7109375" style="2" customWidth="1"/>
    <col min="14090" max="14090" width="7.5703125" style="2" customWidth="1"/>
    <col min="14091" max="14091" width="9" style="2" customWidth="1"/>
    <col min="14092" max="14092" width="9.85546875" style="2" customWidth="1"/>
    <col min="14093" max="14336" width="9.140625" style="2"/>
    <col min="14337" max="14337" width="24" style="2" customWidth="1"/>
    <col min="14338" max="14338" width="14.28515625" style="2" customWidth="1"/>
    <col min="14339" max="14339" width="15" style="2" customWidth="1"/>
    <col min="14340" max="14340" width="10.28515625" style="2" customWidth="1"/>
    <col min="14341" max="14341" width="11.140625" style="2" customWidth="1"/>
    <col min="14342" max="14343" width="9.140625" style="2"/>
    <col min="14344" max="14344" width="7.28515625" style="2" customWidth="1"/>
    <col min="14345" max="14345" width="7.7109375" style="2" customWidth="1"/>
    <col min="14346" max="14346" width="7.5703125" style="2" customWidth="1"/>
    <col min="14347" max="14347" width="9" style="2" customWidth="1"/>
    <col min="14348" max="14348" width="9.85546875" style="2" customWidth="1"/>
    <col min="14349" max="14592" width="9.140625" style="2"/>
    <col min="14593" max="14593" width="24" style="2" customWidth="1"/>
    <col min="14594" max="14594" width="14.28515625" style="2" customWidth="1"/>
    <col min="14595" max="14595" width="15" style="2" customWidth="1"/>
    <col min="14596" max="14596" width="10.28515625" style="2" customWidth="1"/>
    <col min="14597" max="14597" width="11.140625" style="2" customWidth="1"/>
    <col min="14598" max="14599" width="9.140625" style="2"/>
    <col min="14600" max="14600" width="7.28515625" style="2" customWidth="1"/>
    <col min="14601" max="14601" width="7.7109375" style="2" customWidth="1"/>
    <col min="14602" max="14602" width="7.5703125" style="2" customWidth="1"/>
    <col min="14603" max="14603" width="9" style="2" customWidth="1"/>
    <col min="14604" max="14604" width="9.85546875" style="2" customWidth="1"/>
    <col min="14605" max="14848" width="9.140625" style="2"/>
    <col min="14849" max="14849" width="24" style="2" customWidth="1"/>
    <col min="14850" max="14850" width="14.28515625" style="2" customWidth="1"/>
    <col min="14851" max="14851" width="15" style="2" customWidth="1"/>
    <col min="14852" max="14852" width="10.28515625" style="2" customWidth="1"/>
    <col min="14853" max="14853" width="11.140625" style="2" customWidth="1"/>
    <col min="14854" max="14855" width="9.140625" style="2"/>
    <col min="14856" max="14856" width="7.28515625" style="2" customWidth="1"/>
    <col min="14857" max="14857" width="7.7109375" style="2" customWidth="1"/>
    <col min="14858" max="14858" width="7.5703125" style="2" customWidth="1"/>
    <col min="14859" max="14859" width="9" style="2" customWidth="1"/>
    <col min="14860" max="14860" width="9.85546875" style="2" customWidth="1"/>
    <col min="14861" max="15104" width="9.140625" style="2"/>
    <col min="15105" max="15105" width="24" style="2" customWidth="1"/>
    <col min="15106" max="15106" width="14.28515625" style="2" customWidth="1"/>
    <col min="15107" max="15107" width="15" style="2" customWidth="1"/>
    <col min="15108" max="15108" width="10.28515625" style="2" customWidth="1"/>
    <col min="15109" max="15109" width="11.140625" style="2" customWidth="1"/>
    <col min="15110" max="15111" width="9.140625" style="2"/>
    <col min="15112" max="15112" width="7.28515625" style="2" customWidth="1"/>
    <col min="15113" max="15113" width="7.7109375" style="2" customWidth="1"/>
    <col min="15114" max="15114" width="7.5703125" style="2" customWidth="1"/>
    <col min="15115" max="15115" width="9" style="2" customWidth="1"/>
    <col min="15116" max="15116" width="9.85546875" style="2" customWidth="1"/>
    <col min="15117" max="15360" width="9.140625" style="2"/>
    <col min="15361" max="15361" width="24" style="2" customWidth="1"/>
    <col min="15362" max="15362" width="14.28515625" style="2" customWidth="1"/>
    <col min="15363" max="15363" width="15" style="2" customWidth="1"/>
    <col min="15364" max="15364" width="10.28515625" style="2" customWidth="1"/>
    <col min="15365" max="15365" width="11.140625" style="2" customWidth="1"/>
    <col min="15366" max="15367" width="9.140625" style="2"/>
    <col min="15368" max="15368" width="7.28515625" style="2" customWidth="1"/>
    <col min="15369" max="15369" width="7.7109375" style="2" customWidth="1"/>
    <col min="15370" max="15370" width="7.5703125" style="2" customWidth="1"/>
    <col min="15371" max="15371" width="9" style="2" customWidth="1"/>
    <col min="15372" max="15372" width="9.85546875" style="2" customWidth="1"/>
    <col min="15373" max="15616" width="9.140625" style="2"/>
    <col min="15617" max="15617" width="24" style="2" customWidth="1"/>
    <col min="15618" max="15618" width="14.28515625" style="2" customWidth="1"/>
    <col min="15619" max="15619" width="15" style="2" customWidth="1"/>
    <col min="15620" max="15620" width="10.28515625" style="2" customWidth="1"/>
    <col min="15621" max="15621" width="11.140625" style="2" customWidth="1"/>
    <col min="15622" max="15623" width="9.140625" style="2"/>
    <col min="15624" max="15624" width="7.28515625" style="2" customWidth="1"/>
    <col min="15625" max="15625" width="7.7109375" style="2" customWidth="1"/>
    <col min="15626" max="15626" width="7.5703125" style="2" customWidth="1"/>
    <col min="15627" max="15627" width="9" style="2" customWidth="1"/>
    <col min="15628" max="15628" width="9.85546875" style="2" customWidth="1"/>
    <col min="15629" max="15872" width="9.140625" style="2"/>
    <col min="15873" max="15873" width="24" style="2" customWidth="1"/>
    <col min="15874" max="15874" width="14.28515625" style="2" customWidth="1"/>
    <col min="15875" max="15875" width="15" style="2" customWidth="1"/>
    <col min="15876" max="15876" width="10.28515625" style="2" customWidth="1"/>
    <col min="15877" max="15877" width="11.140625" style="2" customWidth="1"/>
    <col min="15878" max="15879" width="9.140625" style="2"/>
    <col min="15880" max="15880" width="7.28515625" style="2" customWidth="1"/>
    <col min="15881" max="15881" width="7.7109375" style="2" customWidth="1"/>
    <col min="15882" max="15882" width="7.5703125" style="2" customWidth="1"/>
    <col min="15883" max="15883" width="9" style="2" customWidth="1"/>
    <col min="15884" max="15884" width="9.85546875" style="2" customWidth="1"/>
    <col min="15885" max="16128" width="9.140625" style="2"/>
    <col min="16129" max="16129" width="24" style="2" customWidth="1"/>
    <col min="16130" max="16130" width="14.28515625" style="2" customWidth="1"/>
    <col min="16131" max="16131" width="15" style="2" customWidth="1"/>
    <col min="16132" max="16132" width="10.28515625" style="2" customWidth="1"/>
    <col min="16133" max="16133" width="11.140625" style="2" customWidth="1"/>
    <col min="16134" max="16135" width="9.140625" style="2"/>
    <col min="16136" max="16136" width="7.28515625" style="2" customWidth="1"/>
    <col min="16137" max="16137" width="7.7109375" style="2" customWidth="1"/>
    <col min="16138" max="16138" width="7.5703125" style="2" customWidth="1"/>
    <col min="16139" max="16139" width="9" style="2" customWidth="1"/>
    <col min="16140" max="16140" width="9.85546875" style="2" customWidth="1"/>
    <col min="16141" max="16384" width="9.140625" style="2"/>
  </cols>
  <sheetData>
    <row r="1" spans="1:12" ht="15">
      <c r="C1" s="514" t="s">
        <v>39</v>
      </c>
      <c r="D1" s="514"/>
      <c r="E1" s="514"/>
      <c r="F1" s="514"/>
      <c r="G1" s="72"/>
    </row>
    <row r="2" spans="1:12">
      <c r="E2" s="2" t="s">
        <v>156</v>
      </c>
    </row>
    <row r="3" spans="1:12" ht="48">
      <c r="B3" s="511" t="s">
        <v>1</v>
      </c>
      <c r="C3" s="511"/>
      <c r="D3" s="73" t="s">
        <v>2</v>
      </c>
      <c r="E3" s="73" t="s">
        <v>3</v>
      </c>
      <c r="F3" s="73" t="s">
        <v>4</v>
      </c>
      <c r="G3" s="73" t="s">
        <v>5</v>
      </c>
    </row>
    <row r="4" spans="1:12" ht="15.75">
      <c r="B4" s="511" t="s">
        <v>6</v>
      </c>
      <c r="C4" s="511"/>
      <c r="D4" s="7">
        <f>G21</f>
        <v>4</v>
      </c>
      <c r="E4" s="7">
        <f>J21</f>
        <v>54</v>
      </c>
      <c r="F4" s="7">
        <f>H21</f>
        <v>16</v>
      </c>
      <c r="G4" s="8">
        <v>0</v>
      </c>
    </row>
    <row r="5" spans="1:12" ht="15.75">
      <c r="B5" s="511" t="s">
        <v>7</v>
      </c>
      <c r="C5" s="511"/>
      <c r="D5" s="7">
        <v>0</v>
      </c>
      <c r="E5" s="7">
        <v>0</v>
      </c>
      <c r="F5" s="7">
        <v>0</v>
      </c>
      <c r="G5" s="8">
        <v>0</v>
      </c>
    </row>
    <row r="6" spans="1:12" ht="15.75">
      <c r="B6" s="511" t="s">
        <v>8</v>
      </c>
      <c r="C6" s="511"/>
      <c r="D6" s="7">
        <v>0</v>
      </c>
      <c r="E6" s="7">
        <v>0</v>
      </c>
      <c r="F6" s="7">
        <v>0</v>
      </c>
      <c r="G6" s="8">
        <v>0</v>
      </c>
    </row>
    <row r="7" spans="1:12" ht="15.75">
      <c r="B7" s="511" t="s">
        <v>9</v>
      </c>
      <c r="C7" s="513"/>
      <c r="D7" s="7">
        <v>0</v>
      </c>
      <c r="E7" s="7">
        <v>0</v>
      </c>
      <c r="F7" s="7">
        <v>0</v>
      </c>
      <c r="G7" s="8">
        <v>0</v>
      </c>
    </row>
    <row r="8" spans="1:12" ht="15.75">
      <c r="B8" s="511" t="s">
        <v>10</v>
      </c>
      <c r="C8" s="511"/>
      <c r="D8" s="7">
        <f>G40</f>
        <v>8</v>
      </c>
      <c r="E8" s="7">
        <f>J40</f>
        <v>108</v>
      </c>
      <c r="F8" s="7">
        <f>H40</f>
        <v>22</v>
      </c>
      <c r="G8" s="8">
        <v>0</v>
      </c>
    </row>
    <row r="9" spans="1:12" ht="15.75">
      <c r="B9" s="512" t="s">
        <v>11</v>
      </c>
      <c r="C9" s="512"/>
      <c r="D9" s="75">
        <f>D4+D5+D6+D8+D7</f>
        <v>12</v>
      </c>
      <c r="E9" s="75">
        <f>E4+E5+E6+E8+E7</f>
        <v>162</v>
      </c>
      <c r="F9" s="75">
        <f>F4+F5+F6+F8+F7</f>
        <v>38</v>
      </c>
      <c r="G9" s="76">
        <f>SUM(G4:G8)</f>
        <v>0</v>
      </c>
    </row>
    <row r="11" spans="1:12">
      <c r="A11" s="77"/>
      <c r="B11" s="77"/>
      <c r="C11" s="78"/>
      <c r="D11" s="78"/>
      <c r="E11" s="79"/>
      <c r="F11" s="80"/>
      <c r="G11" s="81"/>
      <c r="H11" s="81"/>
      <c r="I11" s="81"/>
      <c r="J11" s="82"/>
      <c r="K11" s="81"/>
      <c r="L11" s="81"/>
    </row>
    <row r="13" spans="1:12" ht="45">
      <c r="A13" s="394" t="s">
        <v>12</v>
      </c>
      <c r="B13" s="394" t="s">
        <v>13</v>
      </c>
      <c r="C13" s="394" t="s">
        <v>14</v>
      </c>
      <c r="D13" s="394" t="s">
        <v>15</v>
      </c>
      <c r="E13" s="394" t="s">
        <v>16</v>
      </c>
      <c r="F13" s="394" t="s">
        <v>17</v>
      </c>
      <c r="G13" s="394" t="s">
        <v>18</v>
      </c>
      <c r="H13" s="15" t="s">
        <v>19</v>
      </c>
      <c r="I13" s="394" t="s">
        <v>20</v>
      </c>
      <c r="J13" s="16" t="s">
        <v>21</v>
      </c>
    </row>
    <row r="14" spans="1:12">
      <c r="A14" s="395"/>
      <c r="B14" s="395"/>
      <c r="C14" s="395"/>
      <c r="D14" s="395"/>
      <c r="E14" s="395"/>
      <c r="F14" s="395"/>
      <c r="G14" s="395"/>
      <c r="H14" s="17" t="s">
        <v>22</v>
      </c>
      <c r="I14" s="395"/>
      <c r="J14" s="17" t="s">
        <v>22</v>
      </c>
    </row>
    <row r="15" spans="1:12">
      <c r="A15" s="410" t="s">
        <v>23</v>
      </c>
      <c r="B15" s="411"/>
      <c r="C15" s="411"/>
      <c r="D15" s="411"/>
      <c r="E15" s="411"/>
      <c r="F15" s="411"/>
      <c r="G15" s="411"/>
      <c r="H15" s="411"/>
      <c r="I15" s="411"/>
      <c r="J15" s="412"/>
    </row>
    <row r="16" spans="1:12">
      <c r="A16" s="508" t="s">
        <v>40</v>
      </c>
      <c r="B16" s="423">
        <v>2</v>
      </c>
      <c r="C16" s="425" t="s">
        <v>28</v>
      </c>
      <c r="D16" s="84">
        <v>1</v>
      </c>
      <c r="E16" s="35">
        <v>160</v>
      </c>
      <c r="F16" s="36">
        <v>4</v>
      </c>
      <c r="G16" s="37">
        <v>1</v>
      </c>
      <c r="H16" s="37">
        <f>F16*G16</f>
        <v>4</v>
      </c>
      <c r="I16" s="38"/>
      <c r="J16" s="85">
        <v>15</v>
      </c>
      <c r="K16" s="2" t="s">
        <v>29</v>
      </c>
    </row>
    <row r="17" spans="1:11">
      <c r="A17" s="509"/>
      <c r="B17" s="429"/>
      <c r="C17" s="426"/>
      <c r="D17" s="86">
        <v>2</v>
      </c>
      <c r="E17" s="39">
        <v>160</v>
      </c>
      <c r="F17" s="40">
        <v>4</v>
      </c>
      <c r="G17" s="41">
        <v>1</v>
      </c>
      <c r="H17" s="41">
        <f>F17*G17</f>
        <v>4</v>
      </c>
      <c r="I17" s="42"/>
      <c r="J17" s="87">
        <v>15</v>
      </c>
      <c r="K17" s="2" t="s">
        <v>30</v>
      </c>
    </row>
    <row r="18" spans="1:11">
      <c r="A18" s="509"/>
      <c r="B18" s="429"/>
      <c r="C18" s="426"/>
      <c r="D18" s="86">
        <v>2</v>
      </c>
      <c r="E18" s="39">
        <v>160</v>
      </c>
      <c r="F18" s="40">
        <v>4</v>
      </c>
      <c r="G18" s="41">
        <v>1</v>
      </c>
      <c r="H18" s="41">
        <f>F18*G18</f>
        <v>4</v>
      </c>
      <c r="I18" s="42"/>
      <c r="J18" s="87">
        <v>12</v>
      </c>
      <c r="K18" s="2" t="s">
        <v>31</v>
      </c>
    </row>
    <row r="19" spans="1:11">
      <c r="A19" s="510"/>
      <c r="B19" s="439"/>
      <c r="C19" s="494"/>
      <c r="D19" s="88">
        <v>2</v>
      </c>
      <c r="E19" s="43">
        <v>160</v>
      </c>
      <c r="F19" s="44">
        <v>4</v>
      </c>
      <c r="G19" s="45">
        <v>1</v>
      </c>
      <c r="H19" s="45">
        <f>F19*G19</f>
        <v>4</v>
      </c>
      <c r="I19" s="46"/>
      <c r="J19" s="89">
        <v>12</v>
      </c>
      <c r="K19" s="2" t="s">
        <v>41</v>
      </c>
    </row>
    <row r="20" spans="1:11">
      <c r="A20" s="26"/>
      <c r="B20" s="47"/>
      <c r="C20" s="47"/>
      <c r="D20" s="28"/>
      <c r="E20" s="29"/>
      <c r="F20" s="30" t="s">
        <v>26</v>
      </c>
      <c r="G20" s="32">
        <f>SUM(G16:G19)</f>
        <v>4</v>
      </c>
      <c r="H20" s="32">
        <f>SUM(H16:H19)</f>
        <v>16</v>
      </c>
      <c r="I20" s="48">
        <f>SUM(I16:I18)</f>
        <v>0</v>
      </c>
      <c r="J20" s="49">
        <f>SUM(J16:J19)</f>
        <v>54</v>
      </c>
    </row>
    <row r="21" spans="1:11">
      <c r="A21" s="487" t="s">
        <v>32</v>
      </c>
      <c r="B21" s="460"/>
      <c r="C21" s="460"/>
      <c r="D21" s="460"/>
      <c r="E21" s="460"/>
      <c r="F21" s="488"/>
      <c r="G21" s="50">
        <f>G20</f>
        <v>4</v>
      </c>
      <c r="H21" s="50">
        <f>H20</f>
        <v>16</v>
      </c>
      <c r="I21" s="51">
        <f>I20</f>
        <v>0</v>
      </c>
      <c r="J21" s="50">
        <f>J20</f>
        <v>54</v>
      </c>
    </row>
    <row r="24" spans="1:11" ht="33.75">
      <c r="A24" s="485" t="s">
        <v>12</v>
      </c>
      <c r="B24" s="485" t="s">
        <v>33</v>
      </c>
      <c r="C24" s="485" t="s">
        <v>14</v>
      </c>
      <c r="D24" s="485" t="s">
        <v>15</v>
      </c>
      <c r="E24" s="485" t="s">
        <v>16</v>
      </c>
      <c r="F24" s="485" t="s">
        <v>17</v>
      </c>
      <c r="G24" s="485" t="s">
        <v>18</v>
      </c>
      <c r="H24" s="485" t="s">
        <v>19</v>
      </c>
      <c r="I24" s="485" t="s">
        <v>42</v>
      </c>
      <c r="J24" s="17" t="s">
        <v>21</v>
      </c>
    </row>
    <row r="25" spans="1:11">
      <c r="A25" s="485"/>
      <c r="B25" s="485"/>
      <c r="C25" s="485"/>
      <c r="D25" s="485"/>
      <c r="E25" s="485"/>
      <c r="F25" s="485"/>
      <c r="G25" s="485"/>
      <c r="H25" s="485"/>
      <c r="I25" s="485"/>
      <c r="J25" s="17" t="s">
        <v>43</v>
      </c>
    </row>
    <row r="26" spans="1:11">
      <c r="A26" s="486" t="s">
        <v>44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1" ht="22.5">
      <c r="A27" s="91" t="s">
        <v>45</v>
      </c>
      <c r="B27" s="92">
        <v>3</v>
      </c>
      <c r="C27" s="93" t="s">
        <v>46</v>
      </c>
      <c r="D27" s="94">
        <v>2</v>
      </c>
      <c r="E27" s="94">
        <v>120</v>
      </c>
      <c r="F27" s="94">
        <v>3</v>
      </c>
      <c r="G27" s="95">
        <v>1</v>
      </c>
      <c r="H27" s="95">
        <f>F27*G27</f>
        <v>3</v>
      </c>
      <c r="I27" s="96"/>
      <c r="J27" s="94">
        <v>15</v>
      </c>
      <c r="K27" s="2" t="s">
        <v>29</v>
      </c>
    </row>
    <row r="28" spans="1:11">
      <c r="A28" s="26"/>
      <c r="B28" s="26"/>
      <c r="C28" s="27"/>
      <c r="D28" s="28"/>
      <c r="E28" s="29"/>
      <c r="F28" s="30" t="s">
        <v>26</v>
      </c>
      <c r="G28" s="97">
        <f>SUM(G27)</f>
        <v>1</v>
      </c>
      <c r="H28" s="97">
        <f>SUM(H27)</f>
        <v>3</v>
      </c>
      <c r="I28" s="48">
        <v>0</v>
      </c>
      <c r="J28" s="49">
        <f>SUM(J27)</f>
        <v>15</v>
      </c>
    </row>
    <row r="29" spans="1:11" ht="22.5">
      <c r="A29" s="98" t="s">
        <v>47</v>
      </c>
      <c r="B29" s="99">
        <v>3</v>
      </c>
      <c r="C29" s="93" t="s">
        <v>46</v>
      </c>
      <c r="D29" s="100">
        <v>2</v>
      </c>
      <c r="E29" s="101">
        <v>120</v>
      </c>
      <c r="F29" s="101">
        <v>3</v>
      </c>
      <c r="G29" s="102">
        <v>1</v>
      </c>
      <c r="H29" s="102">
        <f>F29*G29</f>
        <v>3</v>
      </c>
      <c r="I29" s="103"/>
      <c r="J29" s="104">
        <v>15</v>
      </c>
      <c r="K29" s="2" t="s">
        <v>29</v>
      </c>
    </row>
    <row r="30" spans="1:11">
      <c r="A30" s="26"/>
      <c r="B30" s="26"/>
      <c r="C30" s="27"/>
      <c r="D30" s="28"/>
      <c r="E30" s="29"/>
      <c r="F30" s="30" t="s">
        <v>26</v>
      </c>
      <c r="G30" s="97">
        <f>SUM(G29)</f>
        <v>1</v>
      </c>
      <c r="H30" s="97">
        <f>SUM(H29)</f>
        <v>3</v>
      </c>
      <c r="I30" s="48">
        <v>0</v>
      </c>
      <c r="J30" s="49">
        <f>SUM(J29)</f>
        <v>15</v>
      </c>
    </row>
    <row r="31" spans="1:11">
      <c r="A31" s="505" t="s">
        <v>48</v>
      </c>
      <c r="B31" s="425">
        <v>3</v>
      </c>
      <c r="C31" s="505" t="s">
        <v>49</v>
      </c>
      <c r="D31" s="35">
        <v>3</v>
      </c>
      <c r="E31" s="35">
        <v>120</v>
      </c>
      <c r="F31" s="105">
        <v>3</v>
      </c>
      <c r="G31" s="37">
        <v>1</v>
      </c>
      <c r="H31" s="37">
        <f>F31*G31</f>
        <v>3</v>
      </c>
      <c r="I31" s="106"/>
      <c r="J31" s="36">
        <v>10</v>
      </c>
      <c r="K31" s="2" t="s">
        <v>50</v>
      </c>
    </row>
    <row r="32" spans="1:11">
      <c r="A32" s="507"/>
      <c r="B32" s="426"/>
      <c r="C32" s="507"/>
      <c r="D32" s="43">
        <v>3</v>
      </c>
      <c r="E32" s="43">
        <v>120</v>
      </c>
      <c r="F32" s="107">
        <v>3</v>
      </c>
      <c r="G32" s="45">
        <v>1</v>
      </c>
      <c r="H32" s="45">
        <f>F32*G32</f>
        <v>3</v>
      </c>
      <c r="I32" s="108"/>
      <c r="J32" s="44">
        <v>9</v>
      </c>
      <c r="K32" s="2" t="s">
        <v>51</v>
      </c>
    </row>
    <row r="33" spans="1:11">
      <c r="A33" s="26"/>
      <c r="B33" s="26"/>
      <c r="C33" s="27"/>
      <c r="D33" s="28"/>
      <c r="E33" s="29"/>
      <c r="F33" s="30" t="s">
        <v>26</v>
      </c>
      <c r="G33" s="97">
        <f>SUM(G31:G32)</f>
        <v>2</v>
      </c>
      <c r="H33" s="97">
        <f>SUM(H31:H32)</f>
        <v>6</v>
      </c>
      <c r="I33" s="48">
        <v>0</v>
      </c>
      <c r="J33" s="49">
        <f>SUM(J31:J32)</f>
        <v>19</v>
      </c>
    </row>
    <row r="34" spans="1:11">
      <c r="A34" s="502" t="s">
        <v>52</v>
      </c>
      <c r="B34" s="504">
        <v>4</v>
      </c>
      <c r="C34" s="505" t="s">
        <v>53</v>
      </c>
      <c r="D34" s="109">
        <v>4</v>
      </c>
      <c r="E34" s="109">
        <v>80</v>
      </c>
      <c r="F34" s="109">
        <v>2</v>
      </c>
      <c r="G34" s="37">
        <v>1</v>
      </c>
      <c r="H34" s="37">
        <f>F34*G34</f>
        <v>2</v>
      </c>
      <c r="I34" s="106"/>
      <c r="J34" s="110">
        <v>15</v>
      </c>
      <c r="K34" s="2" t="s">
        <v>50</v>
      </c>
    </row>
    <row r="35" spans="1:11">
      <c r="A35" s="503"/>
      <c r="B35" s="419"/>
      <c r="C35" s="506"/>
      <c r="D35" s="111">
        <v>4</v>
      </c>
      <c r="E35" s="111">
        <v>80</v>
      </c>
      <c r="F35" s="111">
        <v>2</v>
      </c>
      <c r="G35" s="45">
        <v>1</v>
      </c>
      <c r="H35" s="45">
        <f>F35*G35</f>
        <v>2</v>
      </c>
      <c r="I35" s="108"/>
      <c r="J35" s="112">
        <v>14</v>
      </c>
      <c r="K35" s="2" t="s">
        <v>51</v>
      </c>
    </row>
    <row r="36" spans="1:11">
      <c r="A36" s="26"/>
      <c r="B36" s="26"/>
      <c r="C36" s="27"/>
      <c r="D36" s="113"/>
      <c r="E36" s="114"/>
      <c r="F36" s="115" t="s">
        <v>26</v>
      </c>
      <c r="G36" s="97">
        <f>SUM(G34:G35)</f>
        <v>2</v>
      </c>
      <c r="H36" s="97">
        <f>SUM(H34:H35)</f>
        <v>4</v>
      </c>
      <c r="I36" s="33">
        <v>0</v>
      </c>
      <c r="J36" s="34">
        <f>SUM(J34:J35)</f>
        <v>29</v>
      </c>
    </row>
    <row r="37" spans="1:11">
      <c r="A37" s="505" t="s">
        <v>54</v>
      </c>
      <c r="B37" s="425">
        <v>3</v>
      </c>
      <c r="C37" s="505" t="s">
        <v>55</v>
      </c>
      <c r="D37" s="109">
        <v>3</v>
      </c>
      <c r="E37" s="109">
        <v>120</v>
      </c>
      <c r="F37" s="109">
        <v>3</v>
      </c>
      <c r="G37" s="116">
        <v>1</v>
      </c>
      <c r="H37" s="116">
        <f>F37*G37</f>
        <v>3</v>
      </c>
      <c r="I37" s="117"/>
      <c r="J37" s="118">
        <v>15</v>
      </c>
      <c r="K37" s="2" t="s">
        <v>29</v>
      </c>
    </row>
    <row r="38" spans="1:11">
      <c r="A38" s="506"/>
      <c r="B38" s="440"/>
      <c r="C38" s="506"/>
      <c r="D38" s="111">
        <v>3</v>
      </c>
      <c r="E38" s="111">
        <v>120</v>
      </c>
      <c r="F38" s="111">
        <v>3</v>
      </c>
      <c r="G38" s="120">
        <v>1</v>
      </c>
      <c r="H38" s="120">
        <f>F38*G38</f>
        <v>3</v>
      </c>
      <c r="I38" s="121"/>
      <c r="J38" s="122">
        <v>15</v>
      </c>
      <c r="K38" s="2" t="s">
        <v>30</v>
      </c>
    </row>
    <row r="39" spans="1:11">
      <c r="A39" s="26"/>
      <c r="B39" s="26"/>
      <c r="C39" s="27"/>
      <c r="D39" s="113"/>
      <c r="E39" s="114"/>
      <c r="F39" s="115" t="s">
        <v>26</v>
      </c>
      <c r="G39" s="97">
        <f>SUM(G37:G38)</f>
        <v>2</v>
      </c>
      <c r="H39" s="97">
        <f>SUM(H37:H38)</f>
        <v>6</v>
      </c>
      <c r="I39" s="33">
        <v>0</v>
      </c>
      <c r="J39" s="34">
        <f>SUM(J37:J38)</f>
        <v>30</v>
      </c>
    </row>
    <row r="40" spans="1:11" ht="12.75" customHeight="1">
      <c r="A40" s="487" t="s">
        <v>32</v>
      </c>
      <c r="B40" s="460"/>
      <c r="C40" s="460"/>
      <c r="D40" s="460"/>
      <c r="E40" s="460"/>
      <c r="F40" s="488"/>
      <c r="G40" s="123">
        <f>G28+G30+G33+G36+G39</f>
        <v>8</v>
      </c>
      <c r="H40" s="123">
        <f>H28+H30+H33+H36+H39</f>
        <v>22</v>
      </c>
      <c r="I40" s="50">
        <v>0</v>
      </c>
      <c r="J40" s="124">
        <f>J28+J30+J33+J36+J39</f>
        <v>108</v>
      </c>
    </row>
    <row r="41" spans="1:11">
      <c r="A41" s="487" t="s">
        <v>56</v>
      </c>
      <c r="B41" s="460"/>
      <c r="C41" s="460"/>
      <c r="D41" s="460"/>
      <c r="E41" s="460"/>
      <c r="F41" s="488"/>
      <c r="G41" s="50">
        <f>G21+G40</f>
        <v>12</v>
      </c>
      <c r="H41" s="50">
        <f>H21+H40</f>
        <v>38</v>
      </c>
      <c r="I41" s="50">
        <v>0</v>
      </c>
      <c r="J41" s="50">
        <f>J21+J40</f>
        <v>162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M9" sqref="M9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15"/>
      <c r="G3" s="515"/>
      <c r="H3" s="4"/>
      <c r="I3" s="4"/>
      <c r="J3" s="4"/>
    </row>
    <row r="4" spans="1:10">
      <c r="A4" s="1"/>
      <c r="B4" s="1"/>
      <c r="C4" s="393" t="s">
        <v>0</v>
      </c>
      <c r="D4" s="393"/>
      <c r="E4" s="393"/>
      <c r="F4" s="393"/>
      <c r="G4" s="393"/>
    </row>
    <row r="5" spans="1:10">
      <c r="A5" s="1"/>
      <c r="B5" s="1"/>
      <c r="E5" s="2" t="s">
        <v>156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20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v>0</v>
      </c>
      <c r="E11" s="7">
        <v>0</v>
      </c>
      <c r="F11" s="7">
        <v>0</v>
      </c>
      <c r="G11" s="8">
        <v>0</v>
      </c>
    </row>
    <row r="12" spans="1:10" ht="15.75">
      <c r="C12" s="5" t="s">
        <v>11</v>
      </c>
      <c r="D12" s="9">
        <f>SUM(D7:D11)</f>
        <v>6</v>
      </c>
      <c r="E12" s="9">
        <f>SUM(E7:E11)</f>
        <v>61</v>
      </c>
      <c r="F12" s="9">
        <f>SUM(F7:F11)</f>
        <v>18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394" t="s">
        <v>12</v>
      </c>
      <c r="B16" s="394" t="s">
        <v>13</v>
      </c>
      <c r="C16" s="394" t="s">
        <v>14</v>
      </c>
      <c r="D16" s="394" t="s">
        <v>15</v>
      </c>
      <c r="E16" s="394" t="s">
        <v>16</v>
      </c>
      <c r="F16" s="394" t="s">
        <v>17</v>
      </c>
      <c r="G16" s="394" t="s">
        <v>18</v>
      </c>
      <c r="H16" s="15" t="s">
        <v>19</v>
      </c>
      <c r="I16" s="394" t="s">
        <v>20</v>
      </c>
      <c r="J16" s="16" t="s">
        <v>21</v>
      </c>
    </row>
    <row r="17" spans="1:11">
      <c r="A17" s="395"/>
      <c r="B17" s="395"/>
      <c r="C17" s="395"/>
      <c r="D17" s="395"/>
      <c r="E17" s="395"/>
      <c r="F17" s="395"/>
      <c r="G17" s="395"/>
      <c r="H17" s="17" t="s">
        <v>22</v>
      </c>
      <c r="I17" s="395"/>
      <c r="J17" s="17" t="s">
        <v>22</v>
      </c>
    </row>
    <row r="18" spans="1:11">
      <c r="A18" s="410" t="s">
        <v>23</v>
      </c>
      <c r="B18" s="411"/>
      <c r="C18" s="411"/>
      <c r="D18" s="411"/>
      <c r="E18" s="411"/>
      <c r="F18" s="411"/>
      <c r="G18" s="411"/>
      <c r="H18" s="411"/>
      <c r="I18" s="411"/>
      <c r="J18" s="412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08" t="s">
        <v>27</v>
      </c>
      <c r="B21" s="423">
        <v>2</v>
      </c>
      <c r="C21" s="518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6</v>
      </c>
      <c r="K21" s="2" t="s">
        <v>29</v>
      </c>
    </row>
    <row r="22" spans="1:11">
      <c r="A22" s="509"/>
      <c r="B22" s="429"/>
      <c r="C22" s="518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5</v>
      </c>
      <c r="K22" s="2" t="s">
        <v>30</v>
      </c>
    </row>
    <row r="23" spans="1:11">
      <c r="A23" s="516"/>
      <c r="B23" s="517"/>
      <c r="C23" s="518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20</v>
      </c>
    </row>
    <row r="25" spans="1:11">
      <c r="A25" s="487" t="s">
        <v>32</v>
      </c>
      <c r="B25" s="460"/>
      <c r="C25" s="460"/>
      <c r="D25" s="460"/>
      <c r="E25" s="460"/>
      <c r="F25" s="488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20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394" t="s">
        <v>12</v>
      </c>
      <c r="B29" s="394" t="s">
        <v>33</v>
      </c>
      <c r="C29" s="394" t="s">
        <v>14</v>
      </c>
      <c r="D29" s="394" t="s">
        <v>15</v>
      </c>
      <c r="E29" s="394" t="s">
        <v>16</v>
      </c>
      <c r="F29" s="394" t="s">
        <v>17</v>
      </c>
      <c r="G29" s="394" t="s">
        <v>18</v>
      </c>
      <c r="H29" s="53" t="s">
        <v>19</v>
      </c>
      <c r="I29" s="394" t="s">
        <v>34</v>
      </c>
      <c r="J29" s="16" t="s">
        <v>21</v>
      </c>
    </row>
    <row r="30" spans="1:11">
      <c r="A30" s="453"/>
      <c r="B30" s="453"/>
      <c r="C30" s="453"/>
      <c r="D30" s="453"/>
      <c r="E30" s="453"/>
      <c r="F30" s="453"/>
      <c r="G30" s="453"/>
      <c r="H30" s="54" t="s">
        <v>22</v>
      </c>
      <c r="I30" s="453"/>
      <c r="J30" s="54" t="s">
        <v>22</v>
      </c>
    </row>
    <row r="31" spans="1:11">
      <c r="A31" s="454" t="s">
        <v>35</v>
      </c>
      <c r="B31" s="454"/>
      <c r="C31" s="454"/>
      <c r="D31" s="454"/>
      <c r="E31" s="454"/>
      <c r="F31" s="454"/>
      <c r="G31" s="454"/>
      <c r="H31" s="454"/>
      <c r="I31" s="454"/>
      <c r="J31" s="454"/>
    </row>
    <row r="32" spans="1:11" ht="13.15" customHeight="1">
      <c r="A32" s="519" t="s">
        <v>36</v>
      </c>
      <c r="B32" s="408">
        <v>3</v>
      </c>
      <c r="C32" s="408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20"/>
      <c r="B33" s="409"/>
      <c r="C33" s="409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12</v>
      </c>
      <c r="K33" s="2" t="s">
        <v>30</v>
      </c>
    </row>
    <row r="34" spans="1:11">
      <c r="A34" s="521"/>
      <c r="B34" s="435"/>
      <c r="C34" s="435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15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487" t="s">
        <v>32</v>
      </c>
      <c r="B36" s="460"/>
      <c r="C36" s="460"/>
      <c r="D36" s="460"/>
      <c r="E36" s="460"/>
      <c r="F36" s="488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487" t="s">
        <v>38</v>
      </c>
      <c r="B37" s="460"/>
      <c r="C37" s="460"/>
      <c r="D37" s="460"/>
      <c r="E37" s="460"/>
      <c r="F37" s="488"/>
      <c r="G37" s="50">
        <f>G25+G36</f>
        <v>6</v>
      </c>
      <c r="H37" s="50">
        <f>H25+H36</f>
        <v>18</v>
      </c>
      <c r="I37" s="50">
        <v>0</v>
      </c>
      <c r="J37" s="50">
        <f>J25+J36</f>
        <v>61</v>
      </c>
    </row>
    <row r="38" spans="1:11">
      <c r="J38" s="2">
        <v>0</v>
      </c>
    </row>
  </sheetData>
  <mergeCells count="29">
    <mergeCell ref="A36:F36"/>
    <mergeCell ref="A37:F37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2021-11-06T10:49:17Z</dcterms:modified>
</cp:coreProperties>
</file>